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3" activeTab="5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'6一般公共预算基本支出经济分类汇总表'!$A$1:$T$9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<sst xmlns="http://schemas.openxmlformats.org/spreadsheetml/2006/main" count="554" uniqueCount="215">
  <si>
    <t>预算01表</t>
  </si>
  <si>
    <t>2020年部门收支预算总表</t>
  </si>
  <si>
    <t>部门名称：尉氏县自然资源局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</si>
  <si>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</si>
  <si>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</si>
  <si>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</si>
  <si>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</si>
  <si>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</si>
  <si>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</si>
  <si>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</si>
  <si>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</si>
  <si>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</si>
  <si>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</si>
  <si>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</si>
  <si>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</si>
  <si>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</si>
  <si>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</si>
  <si>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</si>
  <si>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</si>
  <si>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</si>
  <si>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</si>
  <si>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</si>
  <si>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</si>
  <si>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</si>
  <si>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</si>
  <si>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</si>
  <si>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</si>
  <si>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</si>
  <si>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</si>
  <si>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</si>
  <si>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</si>
  <si>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</si>
  <si>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</si>
  <si>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</si>
  <si>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</si>
  <si>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</si>
  <si>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</si>
  <si>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</si>
  <si>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</si>
  <si>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</si>
  <si>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</si>
  <si>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</si>
  <si>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</si>
  <si>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</si>
  <si>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</si>
  <si>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</si>
  <si>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</si>
  <si>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</si>
  <si>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</si>
  <si>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</si>
  <si>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</si>
  <si>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</si>
  <si>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</si>
  <si>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</si>
  <si>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</si>
  <si>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</si>
  <si>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</si>
  <si>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</si>
  <si>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</si>
  <si>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</si>
  <si>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</si>
  <si>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</si>
  <si>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</si>
  <si>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</si>
  <si>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</si>
  <si>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</si>
  <si>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</si>
  <si>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</si>
  <si>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</si>
  <si>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</si>
  <si>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</si>
  <si>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</si>
  <si>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</si>
  <si>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</si>
  <si>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</si>
  <si>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</si>
  <si>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</si>
  <si>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</si>
  <si>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</si>
  <si>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</si>
  <si>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</si>
  <si>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</si>
  <si>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451001</t>
  </si>
  <si>
    <t>201</t>
  </si>
  <si>
    <t>11</t>
  </si>
  <si>
    <t>05</t>
  </si>
  <si>
    <t>派驻派出机构</t>
  </si>
  <si>
    <t>208</t>
  </si>
  <si>
    <t>01</t>
  </si>
  <si>
    <t>行政单位离退休</t>
  </si>
  <si>
    <t>26</t>
  </si>
  <si>
    <t>99</t>
  </si>
  <si>
    <t>财政对其他基本养老保险基金的补助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</si>
  <si>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</si>
  <si>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</si>
  <si>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</si>
  <si>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</si>
  <si>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</si>
  <si>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</si>
  <si>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</si>
  <si>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行政单位医疗</t>
  </si>
  <si>
    <t>220</t>
  </si>
  <si>
    <t>行政运行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</si>
  <si>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</si>
  <si>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</si>
  <si>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</si>
  <si>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</si>
  <si>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</si>
  <si>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</si>
  <si>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</si>
  <si>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</si>
  <si>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</si>
  <si>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</si>
  <si>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</si>
  <si>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</si>
  <si>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</si>
  <si>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</si>
  <si>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</si>
  <si>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</si>
  <si>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</si>
  <si>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</si>
  <si>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</si>
  <si>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</si>
  <si>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</si>
  <si>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</si>
  <si>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</si>
  <si>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</si>
  <si>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</si>
  <si>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</si>
  <si>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</si>
  <si>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</si>
  <si>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</si>
  <si>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</si>
  <si>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</si>
  <si>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</si>
  <si>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</si>
  <si>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</si>
  <si>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</si>
  <si>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</si>
  <si>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</si>
  <si>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</si>
  <si>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</si>
  <si>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</si>
  <si>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</si>
  <si>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</si>
  <si>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</si>
  <si>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</si>
  <si>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</si>
  <si>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</si>
  <si>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</si>
  <si>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</si>
  <si>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</si>
  <si>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</si>
  <si>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</si>
  <si>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</si>
  <si>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</si>
  <si>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</si>
  <si>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</si>
  <si>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</si>
  <si>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</si>
  <si>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301</t>
  </si>
  <si>
    <t>基本工资</t>
  </si>
  <si>
    <t>501</t>
  </si>
  <si>
    <t>工资奖金津补贴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</si>
  <si>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</si>
  <si>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</si>
  <si>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</si>
  <si>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</si>
  <si>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</si>
  <si>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</si>
  <si>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</si>
  <si>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</si>
  <si>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302</t>
  </si>
  <si>
    <t>办公费</t>
  </si>
  <si>
    <t>502</t>
  </si>
  <si>
    <t>办公经费</t>
  </si>
  <si>
    <t>17</t>
  </si>
  <si>
    <t>公务接待费</t>
  </si>
  <si>
    <t>06</t>
  </si>
  <si>
    <t>31</t>
  </si>
  <si>
    <t>公务用车运行维护</t>
  </si>
  <si>
    <t>公务用车运行维修费</t>
  </si>
  <si>
    <t>其他商品和服务支出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</si>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</sst>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0"/>
    <numFmt numFmtId="179" formatCode="0000"/>
    <numFmt numFmtId="180" formatCode="#,##0.0_);[Red]\(#,##0.0\)"/>
    <numFmt numFmtId="181" formatCode="#,##0.0_ "/>
    <numFmt numFmtId="182" formatCode="* #,##0.00;* \-#,##0.00;* &quot;&quot;??;@"/>
    <numFmt numFmtId="183" formatCode="#,##0.00_);[Red]\(#,##0.00\)"/>
    <numFmt numFmtId="184" formatCode="#,##0.0000"/>
    <numFmt numFmtId="185" formatCode="#,##0.0000_);[Red]\(#,##0.00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" fillId="0" borderId="0"/>
    <xf numFmtId="0" fontId="32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88"/>
    <xf numFmtId="0" fontId="1" fillId="0" borderId="0" xfId="88" applyAlignment="1">
      <alignment horizontal="right"/>
    </xf>
    <xf numFmtId="0" fontId="2" fillId="0" borderId="0" xfId="85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88" applyFont="1" applyAlignment="1">
      <alignment horizontal="right"/>
    </xf>
    <xf numFmtId="0" fontId="5" fillId="0" borderId="2" xfId="88" applyFont="1" applyBorder="1" applyAlignment="1">
      <alignment horizontal="center" vertical="center"/>
    </xf>
    <xf numFmtId="0" fontId="5" fillId="0" borderId="3" xfId="88" applyFont="1" applyBorder="1" applyAlignment="1">
      <alignment horizontal="center" vertical="center"/>
    </xf>
    <xf numFmtId="0" fontId="5" fillId="0" borderId="4" xfId="88" applyFont="1" applyBorder="1" applyAlignment="1">
      <alignment horizontal="center" vertical="center"/>
    </xf>
    <xf numFmtId="0" fontId="5" fillId="0" borderId="5" xfId="88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5" fillId="0" borderId="7" xfId="88" applyFont="1" applyBorder="1" applyAlignment="1">
      <alignment horizontal="center" vertical="center"/>
    </xf>
    <xf numFmtId="0" fontId="0" fillId="0" borderId="6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49" fontId="3" fillId="0" borderId="5" xfId="82" applyNumberFormat="1" applyFont="1" applyFill="1" applyBorder="1" applyAlignment="1" applyProtection="1">
      <alignment horizontal="center" vertical="center"/>
    </xf>
    <xf numFmtId="0" fontId="3" fillId="0" borderId="6" xfId="82" applyNumberFormat="1" applyFont="1" applyFill="1" applyBorder="1" applyAlignment="1" applyProtection="1">
      <alignment horizontal="left" vertical="center" wrapText="1"/>
    </xf>
    <xf numFmtId="49" fontId="3" fillId="0" borderId="6" xfId="82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0" fontId="0" fillId="0" borderId="0" xfId="81" applyFont="1"/>
    <xf numFmtId="0" fontId="6" fillId="0" borderId="0" xfId="83" applyFill="1"/>
    <xf numFmtId="0" fontId="0" fillId="0" borderId="0" xfId="81" applyFont="1" applyFill="1"/>
    <xf numFmtId="0" fontId="6" fillId="0" borderId="0" xfId="81"/>
    <xf numFmtId="178" fontId="3" fillId="0" borderId="0" xfId="81" applyNumberFormat="1" applyFont="1" applyFill="1" applyAlignment="1" applyProtection="1">
      <alignment horizontal="center" vertical="center"/>
    </xf>
    <xf numFmtId="179" fontId="3" fillId="0" borderId="0" xfId="81" applyNumberFormat="1" applyFont="1" applyFill="1" applyAlignment="1" applyProtection="1">
      <alignment horizontal="center" vertical="center"/>
    </xf>
    <xf numFmtId="0" fontId="3" fillId="0" borderId="0" xfId="81" applyNumberFormat="1" applyFont="1" applyFill="1" applyAlignment="1" applyProtection="1">
      <alignment horizontal="right" vertical="center"/>
    </xf>
    <xf numFmtId="0" fontId="3" fillId="0" borderId="0" xfId="81" applyNumberFormat="1" applyFont="1" applyFill="1" applyAlignment="1" applyProtection="1">
      <alignment horizontal="left" vertical="center" wrapText="1"/>
    </xf>
    <xf numFmtId="180" fontId="3" fillId="0" borderId="0" xfId="81" applyNumberFormat="1" applyFont="1" applyFill="1" applyAlignment="1" applyProtection="1">
      <alignment vertical="center"/>
    </xf>
    <xf numFmtId="0" fontId="7" fillId="0" borderId="0" xfId="81" applyNumberFormat="1" applyFont="1" applyFill="1" applyAlignment="1" applyProtection="1">
      <alignment horizontal="centerContinuous" vertical="center"/>
    </xf>
    <xf numFmtId="180" fontId="3" fillId="0" borderId="1" xfId="81" applyNumberFormat="1" applyFont="1" applyFill="1" applyBorder="1" applyAlignment="1" applyProtection="1">
      <alignment vertical="center"/>
    </xf>
    <xf numFmtId="0" fontId="3" fillId="0" borderId="6" xfId="81" applyNumberFormat="1" applyFont="1" applyFill="1" applyBorder="1" applyAlignment="1" applyProtection="1">
      <alignment horizontal="centerContinuous" vertical="center"/>
    </xf>
    <xf numFmtId="0" fontId="3" fillId="0" borderId="6" xfId="81" applyNumberFormat="1" applyFont="1" applyFill="1" applyBorder="1" applyAlignment="1" applyProtection="1">
      <alignment horizontal="center" vertical="center" wrapText="1"/>
    </xf>
    <xf numFmtId="0" fontId="3" fillId="0" borderId="3" xfId="81" applyNumberFormat="1" applyFont="1" applyFill="1" applyBorder="1" applyAlignment="1" applyProtection="1">
      <alignment horizontal="centerContinuous" vertical="center"/>
    </xf>
    <xf numFmtId="178" fontId="3" fillId="0" borderId="6" xfId="81" applyNumberFormat="1" applyFont="1" applyFill="1" applyBorder="1" applyAlignment="1" applyProtection="1">
      <alignment horizontal="center" vertical="center"/>
    </xf>
    <xf numFmtId="179" fontId="3" fillId="0" borderId="6" xfId="81" applyNumberFormat="1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6" xfId="8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left" vertical="center"/>
    </xf>
    <xf numFmtId="181" fontId="3" fillId="0" borderId="0" xfId="81" applyNumberFormat="1" applyFont="1" applyFill="1" applyAlignment="1" applyProtection="1">
      <alignment vertical="center"/>
    </xf>
    <xf numFmtId="180" fontId="6" fillId="0" borderId="0" xfId="81" applyNumberFormat="1" applyFont="1" applyFill="1" applyAlignment="1" applyProtection="1">
      <alignment horizontal="right" vertical="center"/>
    </xf>
    <xf numFmtId="0" fontId="3" fillId="0" borderId="4" xfId="81" applyNumberFormat="1" applyFont="1" applyFill="1" applyBorder="1" applyAlignment="1" applyProtection="1">
      <alignment horizontal="centerContinuous" vertical="center"/>
    </xf>
    <xf numFmtId="0" fontId="3" fillId="0" borderId="2" xfId="81" applyNumberFormat="1" applyFont="1" applyFill="1" applyBorder="1" applyAlignment="1" applyProtection="1">
      <alignment horizontal="centerContinuous" vertical="center"/>
    </xf>
    <xf numFmtId="0" fontId="3" fillId="0" borderId="6" xfId="81" applyFont="1" applyBorder="1" applyAlignment="1">
      <alignment horizontal="center" vertical="center"/>
    </xf>
    <xf numFmtId="0" fontId="3" fillId="0" borderId="0" xfId="81" applyFont="1" applyAlignment="1">
      <alignment horizontal="center" vertical="center"/>
    </xf>
    <xf numFmtId="0" fontId="0" fillId="0" borderId="0" xfId="0" applyFill="1">
      <alignment vertical="center"/>
    </xf>
    <xf numFmtId="178" fontId="3" fillId="0" borderId="0" xfId="83" applyNumberFormat="1" applyFont="1" applyFill="1" applyAlignment="1" applyProtection="1">
      <alignment horizontal="center" vertical="center"/>
    </xf>
    <xf numFmtId="179" fontId="3" fillId="0" borderId="0" xfId="83" applyNumberFormat="1" applyFont="1" applyFill="1" applyAlignment="1" applyProtection="1">
      <alignment horizontal="center" vertical="center"/>
    </xf>
    <xf numFmtId="0" fontId="3" fillId="0" borderId="0" xfId="83" applyNumberFormat="1" applyFont="1" applyFill="1" applyAlignment="1" applyProtection="1">
      <alignment horizontal="right" vertical="center"/>
    </xf>
    <xf numFmtId="0" fontId="3" fillId="0" borderId="0" xfId="83" applyNumberFormat="1" applyFont="1" applyFill="1" applyAlignment="1" applyProtection="1">
      <alignment horizontal="left" vertical="center" wrapText="1"/>
    </xf>
    <xf numFmtId="180" fontId="3" fillId="0" borderId="0" xfId="83" applyNumberFormat="1" applyFont="1" applyFill="1" applyAlignment="1" applyProtection="1">
      <alignment vertical="center"/>
    </xf>
    <xf numFmtId="0" fontId="7" fillId="0" borderId="0" xfId="83" applyNumberFormat="1" applyFont="1" applyFill="1" applyAlignment="1" applyProtection="1">
      <alignment horizontal="centerContinuous" vertical="center"/>
    </xf>
    <xf numFmtId="180" fontId="3" fillId="0" borderId="1" xfId="83" applyNumberFormat="1" applyFont="1" applyFill="1" applyBorder="1" applyAlignment="1" applyProtection="1">
      <alignment vertical="center"/>
    </xf>
    <xf numFmtId="0" fontId="3" fillId="0" borderId="6" xfId="83" applyNumberFormat="1" applyFont="1" applyFill="1" applyBorder="1" applyAlignment="1" applyProtection="1">
      <alignment horizontal="centerContinuous" vertical="center"/>
    </xf>
    <xf numFmtId="0" fontId="3" fillId="0" borderId="6" xfId="83" applyNumberFormat="1" applyFont="1" applyFill="1" applyBorder="1" applyAlignment="1" applyProtection="1">
      <alignment horizontal="center" vertical="center" wrapText="1"/>
    </xf>
    <xf numFmtId="0" fontId="3" fillId="0" borderId="3" xfId="83" applyNumberFormat="1" applyFont="1" applyFill="1" applyBorder="1" applyAlignment="1" applyProtection="1">
      <alignment horizontal="centerContinuous" vertical="center"/>
    </xf>
    <xf numFmtId="178" fontId="3" fillId="0" borderId="6" xfId="83" applyNumberFormat="1" applyFont="1" applyFill="1" applyBorder="1" applyAlignment="1" applyProtection="1">
      <alignment horizontal="center" vertical="center"/>
    </xf>
    <xf numFmtId="179" fontId="3" fillId="0" borderId="6" xfId="83" applyNumberFormat="1" applyFont="1" applyFill="1" applyBorder="1" applyAlignment="1" applyProtection="1">
      <alignment horizontal="center" vertical="center"/>
    </xf>
    <xf numFmtId="178" fontId="3" fillId="0" borderId="5" xfId="83" applyNumberFormat="1" applyFont="1" applyFill="1" applyBorder="1" applyAlignment="1" applyProtection="1">
      <alignment horizontal="center" vertical="center"/>
    </xf>
    <xf numFmtId="179" fontId="3" fillId="0" borderId="5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 wrapText="1"/>
    </xf>
    <xf numFmtId="0" fontId="3" fillId="0" borderId="5" xfId="83" applyNumberFormat="1" applyFont="1" applyFill="1" applyBorder="1" applyAlignment="1" applyProtection="1">
      <alignment horizontal="center" vertical="center"/>
    </xf>
    <xf numFmtId="181" fontId="3" fillId="0" borderId="0" xfId="83" applyNumberFormat="1" applyFont="1" applyFill="1" applyAlignment="1" applyProtection="1">
      <alignment vertical="center"/>
    </xf>
    <xf numFmtId="180" fontId="6" fillId="0" borderId="0" xfId="83" applyNumberFormat="1" applyFont="1" applyFill="1" applyAlignment="1" applyProtection="1">
      <alignment horizontal="right" vertical="center"/>
    </xf>
    <xf numFmtId="0" fontId="3" fillId="0" borderId="4" xfId="83" applyNumberFormat="1" applyFont="1" applyFill="1" applyBorder="1" applyAlignment="1" applyProtection="1">
      <alignment horizontal="centerContinuous" vertical="center"/>
    </xf>
    <xf numFmtId="0" fontId="3" fillId="0" borderId="2" xfId="83" applyNumberFormat="1" applyFont="1" applyFill="1" applyBorder="1" applyAlignment="1" applyProtection="1">
      <alignment horizontal="centerContinuous" vertical="center"/>
    </xf>
    <xf numFmtId="0" fontId="3" fillId="0" borderId="9" xfId="83" applyNumberFormat="1" applyFont="1" applyFill="1" applyBorder="1" applyAlignment="1" applyProtection="1">
      <alignment horizontal="center" vertical="center" wrapText="1"/>
    </xf>
    <xf numFmtId="0" fontId="3" fillId="0" borderId="6" xfId="83" applyNumberFormat="1" applyFont="1" applyFill="1" applyBorder="1" applyAlignment="1" applyProtection="1">
      <alignment horizontal="center" vertical="center"/>
    </xf>
    <xf numFmtId="0" fontId="3" fillId="0" borderId="10" xfId="83" applyNumberFormat="1" applyFont="1" applyFill="1" applyBorder="1" applyAlignment="1" applyProtection="1">
      <alignment horizontal="center" vertical="center" wrapText="1"/>
    </xf>
    <xf numFmtId="0" fontId="3" fillId="0" borderId="11" xfId="83" applyNumberFormat="1" applyFont="1" applyFill="1" applyBorder="1" applyAlignment="1" applyProtection="1">
      <alignment horizontal="center" vertical="center" wrapText="1"/>
    </xf>
    <xf numFmtId="0" fontId="3" fillId="0" borderId="12" xfId="83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84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87" applyFont="1"/>
    <xf numFmtId="0" fontId="0" fillId="0" borderId="0" xfId="87" applyFont="1" applyFill="1"/>
    <xf numFmtId="0" fontId="6" fillId="0" borderId="0" xfId="87"/>
    <xf numFmtId="182" fontId="3" fillId="0" borderId="0" xfId="78" applyNumberFormat="1" applyFont="1" applyFill="1" applyAlignment="1" applyProtection="1">
      <alignment horizontal="left" vertical="center" wrapText="1"/>
    </xf>
    <xf numFmtId="0" fontId="7" fillId="0" borderId="0" xfId="87" applyNumberFormat="1" applyFont="1" applyFill="1" applyAlignment="1" applyProtection="1">
      <alignment horizontal="centerContinuous" vertical="center"/>
    </xf>
    <xf numFmtId="0" fontId="0" fillId="0" borderId="0" xfId="86">
      <alignment vertical="center"/>
    </xf>
    <xf numFmtId="0" fontId="3" fillId="2" borderId="6" xfId="86" applyFont="1" applyFill="1" applyBorder="1" applyAlignment="1">
      <alignment horizontal="center" vertical="center"/>
    </xf>
    <xf numFmtId="0" fontId="3" fillId="0" borderId="6" xfId="86" applyFont="1" applyBorder="1" applyAlignment="1">
      <alignment horizontal="center" vertical="center"/>
    </xf>
    <xf numFmtId="0" fontId="3" fillId="0" borderId="6" xfId="87" applyNumberFormat="1" applyFont="1" applyFill="1" applyBorder="1" applyAlignment="1" applyProtection="1">
      <alignment horizontal="center" vertical="center"/>
    </xf>
    <xf numFmtId="0" fontId="3" fillId="0" borderId="6" xfId="79" applyFont="1" applyBorder="1" applyAlignment="1">
      <alignment horizontal="center" vertical="center" wrapText="1"/>
    </xf>
    <xf numFmtId="0" fontId="3" fillId="0" borderId="6" xfId="87" applyNumberFormat="1" applyFont="1" applyFill="1" applyBorder="1" applyAlignment="1" applyProtection="1">
      <alignment horizontal="center" vertical="center" wrapText="1"/>
    </xf>
    <xf numFmtId="0" fontId="3" fillId="0" borderId="6" xfId="87" applyFont="1" applyBorder="1" applyAlignment="1">
      <alignment horizontal="center" vertical="center"/>
    </xf>
    <xf numFmtId="0" fontId="3" fillId="0" borderId="6" xfId="87" applyFont="1" applyFill="1" applyBorder="1" applyAlignment="1">
      <alignment horizontal="center" vertical="center"/>
    </xf>
    <xf numFmtId="176" fontId="3" fillId="0" borderId="6" xfId="87" applyNumberFormat="1" applyFont="1" applyBorder="1" applyAlignment="1">
      <alignment horizontal="center" vertical="center"/>
    </xf>
    <xf numFmtId="49" fontId="3" fillId="0" borderId="6" xfId="75" applyNumberFormat="1" applyFont="1" applyFill="1" applyBorder="1" applyAlignment="1">
      <alignment vertical="center"/>
    </xf>
    <xf numFmtId="176" fontId="3" fillId="0" borderId="6" xfId="86" applyNumberFormat="1" applyFont="1" applyFill="1" applyBorder="1" applyAlignment="1">
      <alignment horizontal="right" vertical="center"/>
    </xf>
    <xf numFmtId="49" fontId="3" fillId="0" borderId="6" xfId="82" applyNumberFormat="1" applyFont="1" applyFill="1" applyBorder="1" applyAlignment="1">
      <alignment horizontal="center" vertical="center" wrapText="1"/>
    </xf>
    <xf numFmtId="49" fontId="3" fillId="2" borderId="6" xfId="82" applyNumberFormat="1" applyFont="1" applyFill="1" applyBorder="1" applyAlignment="1">
      <alignment horizontal="center" vertical="center" wrapText="1"/>
    </xf>
    <xf numFmtId="49" fontId="3" fillId="2" borderId="6" xfId="78" applyNumberFormat="1" applyFont="1" applyFill="1" applyBorder="1" applyAlignment="1">
      <alignment horizontal="center" vertical="center" wrapText="1"/>
    </xf>
    <xf numFmtId="49" fontId="3" fillId="0" borderId="6" xfId="78" applyNumberFormat="1" applyFont="1" applyFill="1" applyBorder="1" applyAlignment="1">
      <alignment horizontal="center" vertical="center" wrapText="1"/>
    </xf>
    <xf numFmtId="0" fontId="6" fillId="0" borderId="0" xfId="87" applyFont="1" applyAlignment="1">
      <alignment horizontal="right" vertical="center"/>
    </xf>
    <xf numFmtId="49" fontId="3" fillId="2" borderId="5" xfId="82" applyNumberFormat="1" applyFont="1" applyFill="1" applyBorder="1" applyAlignment="1">
      <alignment horizontal="center" vertical="center" wrapText="1"/>
    </xf>
    <xf numFmtId="49" fontId="3" fillId="2" borderId="8" xfId="82" applyNumberFormat="1" applyFont="1" applyFill="1" applyBorder="1" applyAlignment="1">
      <alignment horizontal="center" vertical="center" wrapText="1"/>
    </xf>
    <xf numFmtId="49" fontId="3" fillId="2" borderId="7" xfId="82" applyNumberFormat="1" applyFont="1" applyFill="1" applyBorder="1" applyAlignment="1">
      <alignment horizontal="center" vertical="center" wrapText="1"/>
    </xf>
    <xf numFmtId="0" fontId="0" fillId="0" borderId="0" xfId="86" applyNumberFormat="1" applyFill="1">
      <alignment vertical="center"/>
    </xf>
    <xf numFmtId="0" fontId="0" fillId="0" borderId="0" xfId="86" applyFill="1">
      <alignment vertical="center"/>
    </xf>
    <xf numFmtId="0" fontId="6" fillId="0" borderId="0" xfId="83"/>
    <xf numFmtId="183" fontId="3" fillId="0" borderId="6" xfId="0" applyNumberFormat="1" applyFont="1" applyFill="1" applyBorder="1" applyAlignment="1">
      <alignment horizontal="center" vertical="center"/>
    </xf>
    <xf numFmtId="183" fontId="3" fillId="0" borderId="6" xfId="0" applyNumberFormat="1" applyFont="1" applyFill="1" applyBorder="1" applyAlignment="1">
      <alignment horizontal="right" vertical="center"/>
    </xf>
    <xf numFmtId="183" fontId="3" fillId="0" borderId="6" xfId="0" applyNumberFormat="1" applyFont="1" applyFill="1" applyBorder="1" applyAlignment="1">
      <alignment horizontal="left" vertical="center"/>
    </xf>
    <xf numFmtId="183" fontId="3" fillId="0" borderId="5" xfId="0" applyNumberFormat="1" applyFont="1" applyFill="1" applyBorder="1" applyAlignment="1">
      <alignment horizontal="center" vertical="center"/>
    </xf>
    <xf numFmtId="183" fontId="3" fillId="0" borderId="8" xfId="0" applyNumberFormat="1" applyFont="1" applyFill="1" applyBorder="1" applyAlignment="1">
      <alignment horizontal="center" vertical="center"/>
    </xf>
    <xf numFmtId="183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>
      <alignment vertical="center"/>
    </xf>
    <xf numFmtId="0" fontId="0" fillId="0" borderId="0" xfId="80" applyFont="1"/>
    <xf numFmtId="0" fontId="0" fillId="0" borderId="0" xfId="80" applyFont="1" applyFill="1"/>
    <xf numFmtId="0" fontId="6" fillId="0" borderId="0" xfId="80" applyAlignment="1">
      <alignment wrapText="1"/>
    </xf>
    <xf numFmtId="0" fontId="6" fillId="0" borderId="0" xfId="80"/>
    <xf numFmtId="182" fontId="8" fillId="0" borderId="0" xfId="80" applyNumberFormat="1" applyFont="1" applyFill="1" applyAlignment="1" applyProtection="1">
      <alignment vertical="center" wrapText="1"/>
    </xf>
    <xf numFmtId="182" fontId="8" fillId="0" borderId="0" xfId="80" applyNumberFormat="1" applyFont="1" applyFill="1" applyAlignment="1" applyProtection="1">
      <alignment horizontal="right" vertical="center"/>
    </xf>
    <xf numFmtId="180" fontId="8" fillId="0" borderId="0" xfId="80" applyNumberFormat="1" applyFont="1" applyFill="1" applyAlignment="1" applyProtection="1">
      <alignment horizontal="right" vertical="center"/>
    </xf>
    <xf numFmtId="180" fontId="8" fillId="0" borderId="0" xfId="80" applyNumberFormat="1" applyFont="1" applyFill="1" applyAlignment="1" applyProtection="1">
      <alignment vertical="center"/>
    </xf>
    <xf numFmtId="182" fontId="7" fillId="0" borderId="0" xfId="80" applyNumberFormat="1" applyFont="1" applyFill="1" applyAlignment="1" applyProtection="1">
      <alignment horizontal="center" vertical="center" wrapText="1"/>
    </xf>
    <xf numFmtId="182" fontId="7" fillId="0" borderId="1" xfId="80" applyNumberFormat="1" applyFont="1" applyFill="1" applyBorder="1" applyAlignment="1" applyProtection="1">
      <alignment vertical="center" wrapText="1"/>
    </xf>
    <xf numFmtId="182" fontId="3" fillId="0" borderId="2" xfId="80" applyNumberFormat="1" applyFont="1" applyFill="1" applyBorder="1" applyAlignment="1" applyProtection="1">
      <alignment horizontal="center" vertical="center" wrapText="1"/>
    </xf>
    <xf numFmtId="182" fontId="3" fillId="0" borderId="3" xfId="80" applyNumberFormat="1" applyFont="1" applyFill="1" applyBorder="1" applyAlignment="1" applyProtection="1">
      <alignment horizontal="center" vertical="center" wrapText="1"/>
    </xf>
    <xf numFmtId="182" fontId="3" fillId="0" borderId="4" xfId="80" applyNumberFormat="1" applyFont="1" applyFill="1" applyBorder="1" applyAlignment="1" applyProtection="1">
      <alignment horizontal="center" vertical="center" wrapText="1"/>
    </xf>
    <xf numFmtId="182" fontId="3" fillId="0" borderId="6" xfId="80" applyNumberFormat="1" applyFont="1" applyFill="1" applyBorder="1" applyAlignment="1" applyProtection="1">
      <alignment horizontal="center" vertical="center"/>
    </xf>
    <xf numFmtId="182" fontId="3" fillId="0" borderId="9" xfId="80" applyNumberFormat="1" applyFont="1" applyFill="1" applyBorder="1" applyAlignment="1" applyProtection="1">
      <alignment horizontal="center" vertical="center" wrapText="1"/>
    </xf>
    <xf numFmtId="182" fontId="3" fillId="0" borderId="10" xfId="80" applyNumberFormat="1" applyFont="1" applyFill="1" applyBorder="1" applyAlignment="1" applyProtection="1">
      <alignment horizontal="center" vertical="center" wrapText="1"/>
    </xf>
    <xf numFmtId="182" fontId="3" fillId="0" borderId="2" xfId="80" applyNumberFormat="1" applyFont="1" applyFill="1" applyBorder="1" applyAlignment="1" applyProtection="1">
      <alignment horizontal="center" vertical="center"/>
    </xf>
    <xf numFmtId="0" fontId="3" fillId="0" borderId="6" xfId="80" applyNumberFormat="1" applyFont="1" applyFill="1" applyBorder="1" applyAlignment="1" applyProtection="1">
      <alignment horizontal="center" vertical="center"/>
    </xf>
    <xf numFmtId="180" fontId="3" fillId="0" borderId="2" xfId="80" applyNumberFormat="1" applyFont="1" applyFill="1" applyBorder="1" applyAlignment="1" applyProtection="1">
      <alignment horizontal="center" vertical="center"/>
    </xf>
    <xf numFmtId="180" fontId="3" fillId="0" borderId="3" xfId="80" applyNumberFormat="1" applyFont="1" applyFill="1" applyBorder="1" applyAlignment="1" applyProtection="1">
      <alignment horizontal="center" vertical="center"/>
    </xf>
    <xf numFmtId="182" fontId="3" fillId="0" borderId="14" xfId="80" applyNumberFormat="1" applyFont="1" applyFill="1" applyBorder="1" applyAlignment="1" applyProtection="1">
      <alignment horizontal="center" vertical="center" wrapText="1"/>
    </xf>
    <xf numFmtId="182" fontId="3" fillId="0" borderId="15" xfId="80" applyNumberFormat="1" applyFont="1" applyFill="1" applyBorder="1" applyAlignment="1" applyProtection="1">
      <alignment horizontal="center" vertical="center" wrapText="1"/>
    </xf>
    <xf numFmtId="182" fontId="3" fillId="0" borderId="9" xfId="80" applyNumberFormat="1" applyFont="1" applyFill="1" applyBorder="1" applyAlignment="1" applyProtection="1">
      <alignment horizontal="center" vertical="center"/>
    </xf>
    <xf numFmtId="182" fontId="3" fillId="0" borderId="11" xfId="80" applyNumberFormat="1" applyFont="1" applyFill="1" applyBorder="1" applyAlignment="1" applyProtection="1">
      <alignment horizontal="center" vertical="center" wrapText="1"/>
    </xf>
    <xf numFmtId="182" fontId="3" fillId="0" borderId="12" xfId="80" applyNumberFormat="1" applyFont="1" applyFill="1" applyBorder="1" applyAlignment="1" applyProtection="1">
      <alignment horizontal="center" vertical="center" wrapText="1"/>
    </xf>
    <xf numFmtId="180" fontId="3" fillId="0" borderId="6" xfId="80" applyNumberFormat="1" applyFont="1" applyFill="1" applyBorder="1" applyAlignment="1" applyProtection="1">
      <alignment horizontal="center" vertical="center" wrapText="1"/>
    </xf>
    <xf numFmtId="49" fontId="3" fillId="0" borderId="6" xfId="80" applyNumberFormat="1" applyFont="1" applyFill="1" applyBorder="1" applyAlignment="1">
      <alignment horizontal="center" vertical="center"/>
    </xf>
    <xf numFmtId="49" fontId="3" fillId="0" borderId="6" xfId="80" applyNumberFormat="1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left" vertical="center" wrapText="1"/>
    </xf>
    <xf numFmtId="176" fontId="3" fillId="0" borderId="6" xfId="80" applyNumberFormat="1" applyFont="1" applyFill="1" applyBorder="1" applyAlignment="1" applyProtection="1">
      <alignment horizontal="right" vertical="center" wrapText="1"/>
    </xf>
    <xf numFmtId="177" fontId="3" fillId="0" borderId="4" xfId="68" applyNumberFormat="1" applyFont="1" applyFill="1" applyBorder="1">
      <alignment vertical="center"/>
    </xf>
    <xf numFmtId="176" fontId="3" fillId="0" borderId="6" xfId="80" applyNumberFormat="1" applyFont="1" applyFill="1" applyBorder="1" applyAlignment="1">
      <alignment horizontal="right" vertical="center" wrapText="1"/>
    </xf>
    <xf numFmtId="177" fontId="3" fillId="0" borderId="6" xfId="68" applyNumberFormat="1" applyFont="1" applyFill="1" applyBorder="1">
      <alignment vertical="center"/>
    </xf>
    <xf numFmtId="0" fontId="3" fillId="0" borderId="6" xfId="80" applyFont="1" applyFill="1" applyBorder="1" applyAlignment="1">
      <alignment vertical="center" wrapText="1"/>
    </xf>
    <xf numFmtId="0" fontId="3" fillId="0" borderId="2" xfId="80" applyFont="1" applyFill="1" applyBorder="1" applyAlignment="1">
      <alignment horizontal="left" vertical="center" wrapText="1"/>
    </xf>
    <xf numFmtId="0" fontId="3" fillId="0" borderId="4" xfId="80" applyFont="1" applyFill="1" applyBorder="1" applyAlignment="1">
      <alignment horizontal="left" vertical="center" wrapText="1"/>
    </xf>
    <xf numFmtId="0" fontId="3" fillId="0" borderId="2" xfId="80" applyFont="1" applyFill="1" applyBorder="1" applyAlignment="1">
      <alignment vertical="center" wrapText="1"/>
    </xf>
    <xf numFmtId="0" fontId="3" fillId="0" borderId="4" xfId="80" applyFont="1" applyFill="1" applyBorder="1" applyAlignment="1">
      <alignment vertical="center" wrapText="1"/>
    </xf>
    <xf numFmtId="176" fontId="3" fillId="0" borderId="6" xfId="8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6" xfId="68" applyNumberFormat="1" applyFont="1" applyFill="1" applyBorder="1" applyAlignment="1">
      <alignment horizontal="center" vertical="center"/>
    </xf>
    <xf numFmtId="0" fontId="6" fillId="0" borderId="0" xfId="84" applyFont="1" applyFill="1" applyAlignment="1">
      <alignment vertical="center"/>
    </xf>
    <xf numFmtId="0" fontId="0" fillId="0" borderId="0" xfId="80" applyFont="1" applyFill="1" applyAlignment="1">
      <alignment wrapText="1"/>
    </xf>
    <xf numFmtId="0" fontId="0" fillId="0" borderId="0" xfId="80" applyFont="1" applyAlignment="1">
      <alignment wrapText="1"/>
    </xf>
    <xf numFmtId="180" fontId="3" fillId="0" borderId="0" xfId="80" applyNumberFormat="1" applyFont="1" applyFill="1" applyAlignment="1" applyProtection="1">
      <alignment vertical="center"/>
    </xf>
    <xf numFmtId="0" fontId="6" fillId="0" borderId="0" xfId="80" applyFill="1"/>
    <xf numFmtId="180" fontId="6" fillId="0" borderId="0" xfId="80" applyNumberFormat="1" applyFont="1" applyFill="1" applyAlignment="1" applyProtection="1">
      <alignment horizontal="right" vertical="center"/>
    </xf>
    <xf numFmtId="182" fontId="6" fillId="0" borderId="1" xfId="80" applyNumberFormat="1" applyFont="1" applyFill="1" applyBorder="1" applyAlignment="1" applyProtection="1">
      <alignment horizontal="right" vertical="center" wrapText="1"/>
    </xf>
    <xf numFmtId="180" fontId="3" fillId="0" borderId="4" xfId="80" applyNumberFormat="1" applyFont="1" applyFill="1" applyBorder="1" applyAlignment="1" applyProtection="1">
      <alignment horizontal="center" vertical="center"/>
    </xf>
    <xf numFmtId="49" fontId="3" fillId="0" borderId="5" xfId="80" applyNumberFormat="1" applyFont="1" applyFill="1" applyBorder="1" applyAlignment="1">
      <alignment horizontal="center" vertical="center" wrapText="1"/>
    </xf>
    <xf numFmtId="3" fontId="3" fillId="0" borderId="6" xfId="80" applyNumberFormat="1" applyFont="1" applyFill="1" applyBorder="1" applyAlignment="1">
      <alignment horizontal="center" vertical="center" wrapText="1"/>
    </xf>
    <xf numFmtId="49" fontId="3" fillId="0" borderId="7" xfId="80" applyNumberFormat="1" applyFont="1" applyFill="1" applyBorder="1" applyAlignment="1">
      <alignment horizontal="center" vertical="center" wrapText="1"/>
    </xf>
    <xf numFmtId="176" fontId="0" fillId="0" borderId="6" xfId="80" applyNumberFormat="1" applyFont="1" applyFill="1" applyBorder="1"/>
    <xf numFmtId="176" fontId="0" fillId="0" borderId="6" xfId="0" applyNumberFormat="1" applyFill="1" applyBorder="1">
      <alignment vertical="center"/>
    </xf>
    <xf numFmtId="184" fontId="0" fillId="0" borderId="0" xfId="80" applyNumberFormat="1" applyFont="1" applyFill="1"/>
    <xf numFmtId="0" fontId="6" fillId="0" borderId="0" xfId="82" applyFill="1"/>
    <xf numFmtId="0" fontId="3" fillId="0" borderId="0" xfId="82" applyFont="1" applyFill="1"/>
    <xf numFmtId="0" fontId="6" fillId="0" borderId="0" xfId="82"/>
    <xf numFmtId="178" fontId="6" fillId="0" borderId="0" xfId="82" applyNumberFormat="1" applyFont="1" applyFill="1" applyAlignment="1" applyProtection="1">
      <alignment horizontal="center" vertical="center" wrapText="1"/>
    </xf>
    <xf numFmtId="179" fontId="3" fillId="0" borderId="0" xfId="82" applyNumberFormat="1" applyFont="1" applyFill="1" applyAlignment="1" applyProtection="1">
      <alignment horizontal="center" vertical="center"/>
    </xf>
    <xf numFmtId="0" fontId="3" fillId="0" borderId="0" xfId="82" applyNumberFormat="1" applyFont="1" applyFill="1" applyAlignment="1" applyProtection="1">
      <alignment horizontal="right" vertical="center" wrapText="1"/>
    </xf>
    <xf numFmtId="0" fontId="3" fillId="0" borderId="0" xfId="82" applyNumberFormat="1" applyFont="1" applyFill="1" applyAlignment="1" applyProtection="1">
      <alignment vertical="center" wrapText="1"/>
    </xf>
    <xf numFmtId="178" fontId="7" fillId="0" borderId="0" xfId="82" applyNumberFormat="1" applyFont="1" applyFill="1" applyAlignment="1" applyProtection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3" fillId="0" borderId="6" xfId="82" applyNumberFormat="1" applyFont="1" applyFill="1" applyBorder="1" applyAlignment="1" applyProtection="1">
      <alignment horizontal="centerContinuous" vertical="center"/>
    </xf>
    <xf numFmtId="0" fontId="3" fillId="0" borderId="6" xfId="82" applyNumberFormat="1" applyFont="1" applyFill="1" applyBorder="1" applyAlignment="1" applyProtection="1">
      <alignment horizontal="center" vertical="center" wrapText="1"/>
    </xf>
    <xf numFmtId="180" fontId="3" fillId="0" borderId="6" xfId="78" applyNumberFormat="1" applyFont="1" applyFill="1" applyBorder="1" applyAlignment="1" applyProtection="1">
      <alignment horizontal="centerContinuous" vertical="center"/>
    </xf>
    <xf numFmtId="178" fontId="3" fillId="0" borderId="6" xfId="82" applyNumberFormat="1" applyFont="1" applyFill="1" applyBorder="1" applyAlignment="1" applyProtection="1">
      <alignment horizontal="center" vertical="center"/>
    </xf>
    <xf numFmtId="179" fontId="3" fillId="0" borderId="6" xfId="82" applyNumberFormat="1" applyFont="1" applyFill="1" applyBorder="1" applyAlignment="1" applyProtection="1">
      <alignment horizontal="center" vertical="center"/>
    </xf>
    <xf numFmtId="179" fontId="3" fillId="0" borderId="2" xfId="82" applyNumberFormat="1" applyFont="1" applyFill="1" applyBorder="1" applyAlignment="1" applyProtection="1">
      <alignment horizontal="center" vertical="center"/>
    </xf>
    <xf numFmtId="49" fontId="3" fillId="0" borderId="6" xfId="78" applyNumberFormat="1" applyFont="1" applyFill="1" applyBorder="1" applyAlignment="1">
      <alignment horizontal="center" vertical="center"/>
    </xf>
    <xf numFmtId="178" fontId="3" fillId="0" borderId="5" xfId="82" applyNumberFormat="1" applyFont="1" applyFill="1" applyBorder="1" applyAlignment="1" applyProtection="1">
      <alignment horizontal="center" vertical="center"/>
    </xf>
    <xf numFmtId="179" fontId="3" fillId="0" borderId="5" xfId="82" applyNumberFormat="1" applyFont="1" applyFill="1" applyBorder="1" applyAlignment="1" applyProtection="1">
      <alignment horizontal="center" vertical="center"/>
    </xf>
    <xf numFmtId="0" fontId="3" fillId="0" borderId="8" xfId="82" applyNumberFormat="1" applyFont="1" applyFill="1" applyBorder="1" applyAlignment="1" applyProtection="1">
      <alignment horizontal="center" vertical="center" wrapText="1"/>
    </xf>
    <xf numFmtId="0" fontId="3" fillId="0" borderId="6" xfId="82" applyNumberFormat="1" applyFont="1" applyFill="1" applyBorder="1" applyAlignment="1">
      <alignment horizontal="center" vertical="center"/>
    </xf>
    <xf numFmtId="185" fontId="3" fillId="0" borderId="6" xfId="0" applyNumberFormat="1" applyFont="1" applyFill="1" applyBorder="1" applyAlignment="1">
      <alignment horizontal="right" vertical="center"/>
    </xf>
    <xf numFmtId="180" fontId="3" fillId="0" borderId="0" xfId="82" applyNumberFormat="1" applyFont="1" applyFill="1" applyAlignment="1" applyProtection="1">
      <alignment vertical="center" wrapText="1"/>
    </xf>
    <xf numFmtId="49" fontId="3" fillId="0" borderId="7" xfId="82" applyNumberFormat="1" applyFont="1" applyFill="1" applyBorder="1" applyAlignment="1">
      <alignment horizontal="center" vertical="center" wrapText="1"/>
    </xf>
    <xf numFmtId="49" fontId="3" fillId="0" borderId="7" xfId="78" applyNumberFormat="1" applyFont="1" applyFill="1" applyBorder="1" applyAlignment="1">
      <alignment horizontal="center" vertical="center" wrapText="1"/>
    </xf>
    <xf numFmtId="180" fontId="6" fillId="0" borderId="0" xfId="82" applyNumberFormat="1" applyFont="1" applyFill="1" applyAlignment="1" applyProtection="1">
      <alignment horizontal="right" vertical="center"/>
    </xf>
    <xf numFmtId="180" fontId="6" fillId="0" borderId="0" xfId="82" applyNumberFormat="1" applyFont="1" applyFill="1" applyBorder="1" applyAlignment="1" applyProtection="1">
      <alignment horizontal="right" vertical="center"/>
    </xf>
    <xf numFmtId="49" fontId="3" fillId="0" borderId="5" xfId="82" applyNumberFormat="1" applyFont="1" applyFill="1" applyBorder="1" applyAlignment="1">
      <alignment horizontal="center" vertical="center" wrapText="1"/>
    </xf>
    <xf numFmtId="0" fontId="6" fillId="0" borderId="0" xfId="84" applyFill="1"/>
    <xf numFmtId="0" fontId="2" fillId="0" borderId="0" xfId="84" applyNumberFormat="1" applyFont="1" applyFill="1" applyAlignment="1" applyProtection="1">
      <alignment horizontal="center" vertical="center"/>
    </xf>
    <xf numFmtId="0" fontId="6" fillId="0" borderId="1" xfId="84" applyFont="1" applyFill="1" applyBorder="1" applyAlignment="1">
      <alignment horizontal="left" vertical="center"/>
    </xf>
    <xf numFmtId="0" fontId="6" fillId="0" borderId="6" xfId="84" applyFont="1" applyFill="1" applyBorder="1" applyAlignment="1">
      <alignment horizontal="center" vertical="center" wrapText="1"/>
    </xf>
    <xf numFmtId="0" fontId="6" fillId="0" borderId="6" xfId="84" applyFill="1" applyBorder="1" applyAlignment="1">
      <alignment horizontal="center" vertical="center" wrapText="1"/>
    </xf>
    <xf numFmtId="0" fontId="6" fillId="0" borderId="4" xfId="84" applyFont="1" applyFill="1" applyBorder="1" applyAlignment="1">
      <alignment horizontal="center" vertical="center" wrapText="1"/>
    </xf>
    <xf numFmtId="3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Font="1" applyFill="1" applyBorder="1" applyAlignment="1">
      <alignment horizontal="center" vertical="center" wrapText="1"/>
    </xf>
    <xf numFmtId="0" fontId="3" fillId="0" borderId="6" xfId="84" applyFont="1" applyFill="1" applyBorder="1" applyAlignment="1">
      <alignment horizontal="left" vertical="center" wrapText="1"/>
    </xf>
    <xf numFmtId="176" fontId="3" fillId="0" borderId="7" xfId="84" applyNumberFormat="1" applyFont="1" applyFill="1" applyBorder="1" applyAlignment="1">
      <alignment horizontal="right" vertical="center"/>
    </xf>
    <xf numFmtId="177" fontId="3" fillId="0" borderId="6" xfId="84" applyNumberFormat="1" applyFont="1" applyFill="1" applyBorder="1" applyAlignment="1">
      <alignment horizontal="left" vertical="center"/>
    </xf>
    <xf numFmtId="176" fontId="3" fillId="0" borderId="6" xfId="84" applyNumberFormat="1" applyFont="1" applyFill="1" applyBorder="1" applyAlignment="1">
      <alignment horizontal="right" vertical="center" wrapText="1"/>
    </xf>
    <xf numFmtId="176" fontId="3" fillId="0" borderId="6" xfId="84" applyNumberFormat="1" applyFont="1" applyFill="1" applyBorder="1" applyAlignment="1" applyProtection="1">
      <alignment horizontal="right" vertical="center" wrapText="1"/>
    </xf>
    <xf numFmtId="176" fontId="3" fillId="0" borderId="4" xfId="84" applyNumberFormat="1" applyFont="1" applyFill="1" applyBorder="1" applyAlignment="1" applyProtection="1">
      <alignment horizontal="right" vertical="center" wrapText="1"/>
    </xf>
    <xf numFmtId="176" fontId="3" fillId="0" borderId="12" xfId="84" applyNumberFormat="1" applyFont="1" applyFill="1" applyBorder="1" applyAlignment="1" applyProtection="1">
      <alignment horizontal="right" vertical="center" wrapText="1"/>
    </xf>
    <xf numFmtId="176" fontId="3" fillId="0" borderId="7" xfId="84" applyNumberFormat="1" applyFont="1" applyFill="1" applyBorder="1" applyAlignment="1" applyProtection="1">
      <alignment horizontal="right" vertical="center" wrapText="1"/>
    </xf>
    <xf numFmtId="177" fontId="3" fillId="0" borderId="6" xfId="84" applyNumberFormat="1" applyFont="1" applyFill="1" applyBorder="1" applyAlignment="1">
      <alignment horizontal="right" vertical="center"/>
    </xf>
    <xf numFmtId="176" fontId="3" fillId="0" borderId="6" xfId="84" applyNumberFormat="1" applyFont="1" applyFill="1" applyBorder="1" applyAlignment="1">
      <alignment horizontal="center" vertical="center" wrapText="1"/>
    </xf>
    <xf numFmtId="176" fontId="3" fillId="0" borderId="7" xfId="84" applyNumberFormat="1" applyFont="1" applyFill="1" applyBorder="1" applyAlignment="1" applyProtection="1">
      <alignment horizontal="center" vertical="center" wrapText="1"/>
    </xf>
    <xf numFmtId="176" fontId="3" fillId="0" borderId="6" xfId="84" applyNumberFormat="1" applyFont="1" applyFill="1" applyBorder="1" applyAlignment="1" applyProtection="1">
      <alignment horizontal="center" vertical="center" wrapText="1"/>
    </xf>
    <xf numFmtId="177" fontId="3" fillId="0" borderId="6" xfId="84" applyNumberFormat="1" applyFont="1" applyFill="1" applyBorder="1" applyAlignment="1">
      <alignment horizontal="center" vertical="center"/>
    </xf>
    <xf numFmtId="1" fontId="6" fillId="0" borderId="0" xfId="84" applyNumberFormat="1" applyFill="1" applyAlignment="1">
      <alignment horizontal="right" vertical="center"/>
    </xf>
    <xf numFmtId="3" fontId="3" fillId="0" borderId="6" xfId="84" applyNumberFormat="1" applyFont="1" applyFill="1" applyBorder="1" applyAlignment="1">
      <alignment horizontal="center" vertical="center" wrapText="1"/>
    </xf>
    <xf numFmtId="3" fontId="3" fillId="0" borderId="5" xfId="84" applyNumberFormat="1" applyFont="1" applyFill="1" applyBorder="1" applyAlignment="1">
      <alignment horizontal="center" vertical="center" wrapText="1"/>
    </xf>
    <xf numFmtId="3" fontId="3" fillId="0" borderId="7" xfId="84" applyNumberFormat="1" applyFont="1" applyFill="1" applyBorder="1" applyAlignment="1">
      <alignment horizontal="center" vertical="center" wrapText="1"/>
    </xf>
    <xf numFmtId="0" fontId="6" fillId="0" borderId="0" xfId="84" applyFill="1" applyAlignment="1">
      <alignment horizontal="right" vertical="center"/>
    </xf>
    <xf numFmtId="0" fontId="6" fillId="0" borderId="0" xfId="84" applyFont="1" applyFill="1" applyAlignment="1">
      <alignment horizontal="righ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百分比_EF4B13E29A0421FAE0430A08200E21FA" xfId="68"/>
    <cellStyle name="差_一般公共预算基本支出表" xfId="69"/>
    <cellStyle name="常规 10" xfId="70"/>
    <cellStyle name="常规 2" xfId="71"/>
    <cellStyle name="常规 2 2" xfId="72"/>
    <cellStyle name="常规 2_4992C996E7A400C0E0530A081E8800C0" xfId="73"/>
    <cellStyle name="常规 3" xfId="74"/>
    <cellStyle name="常规 3 2" xfId="75"/>
    <cellStyle name="常规 3_4992C996E7A400C0E0530A081E8800C0" xfId="76"/>
    <cellStyle name="常规 4" xfId="77"/>
    <cellStyle name="常规_0C0E50DD51360000E0530A0804CB2C68" xfId="78"/>
    <cellStyle name="常规_1、政府组成部门预算分析-基本支出" xfId="79"/>
    <cellStyle name="常规_439B6CFEF4310134E0530A0804CB25FB" xfId="80"/>
    <cellStyle name="常规_439B6D647C250158E0530A0804CC3FF1" xfId="81"/>
    <cellStyle name="常规_442239306334007CE0530A0804CB3F5E" xfId="82"/>
    <cellStyle name="常规_4422630BD59E014AE0530A0804CCCC24" xfId="83"/>
    <cellStyle name="常规_465A346DA34A0120E0530A081E880120" xfId="84"/>
    <cellStyle name="常规_465A346DA34A0120E0530A081E880120_一般公共预算基本支出表" xfId="85"/>
    <cellStyle name="常规_467FBB278E8101C4E0530A081E8801C4" xfId="86"/>
    <cellStyle name="常规_EE70A06373940074E0430A0804CB0074" xfId="87"/>
    <cellStyle name="常规_一般公共预算基本支出表" xfId="88"/>
    <cellStyle name="好_一般公共预算基本支出表" xfId="89"/>
    <cellStyle name="着色 1" xfId="90"/>
    <cellStyle name="着色 2" xfId="91"/>
    <cellStyle name="着色 3" xfId="92"/>
    <cellStyle name="着色 4" xfId="93"/>
    <cellStyle name="着色 5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C31" sqref="C31"/>
    </sheetView>
  </sheetViews>
  <sheetFormatPr defaultColWidth="6.875" defaultRowHeight="11.25"/>
  <cols>
    <col min="1" max="1" width="6.875" style="207"/>
    <col min="2" max="2" width="31.75" style="207" customWidth="1"/>
    <col min="3" max="3" width="10.625" style="207" customWidth="1"/>
    <col min="4" max="4" width="21.125" style="207" customWidth="1"/>
    <col min="5" max="5" width="20" style="207" customWidth="1"/>
    <col min="6" max="6" width="12.75" style="207" customWidth="1"/>
    <col min="7" max="8" width="10.75" style="207" customWidth="1"/>
    <col min="9" max="13" width="9.125" style="207" customWidth="1"/>
    <col min="14" max="17" width="7.125" style="207" customWidth="1"/>
    <col min="18" max="250" width="6.875" style="207" customWidth="1"/>
    <col min="251" max="16384" width="6.875" style="207"/>
  </cols>
  <sheetData>
    <row r="1" ht="9.75" customHeight="1" spans="17:17">
      <c r="Q1" s="233" t="s">
        <v>0</v>
      </c>
    </row>
    <row r="2" ht="23.25" customHeight="1" spans="1:17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ht="18" customHeight="1" spans="1:17">
      <c r="A3" s="209" t="s">
        <v>2</v>
      </c>
      <c r="B3" s="209"/>
      <c r="Q3" s="234" t="s">
        <v>3</v>
      </c>
    </row>
    <row r="4" ht="18" customHeight="1" spans="1:17">
      <c r="A4" s="210" t="s">
        <v>4</v>
      </c>
      <c r="B4" s="211"/>
      <c r="C4" s="211"/>
      <c r="D4" s="210" t="s">
        <v>5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ht="17.25" customHeight="1" spans="1:17">
      <c r="A5" s="213" t="s">
        <v>6</v>
      </c>
      <c r="B5" s="213"/>
      <c r="C5" s="213" t="s">
        <v>7</v>
      </c>
      <c r="D5" s="213" t="s">
        <v>6</v>
      </c>
      <c r="E5" s="214" t="s">
        <v>8</v>
      </c>
      <c r="F5" s="214" t="s">
        <v>9</v>
      </c>
      <c r="G5" s="214"/>
      <c r="H5" s="214"/>
      <c r="I5" s="214"/>
      <c r="J5" s="214"/>
      <c r="K5" s="214"/>
      <c r="L5" s="214"/>
      <c r="M5" s="214"/>
      <c r="N5" s="214" t="s">
        <v>10</v>
      </c>
      <c r="O5" s="214"/>
      <c r="P5" s="214"/>
      <c r="Q5" s="214"/>
    </row>
    <row r="6" ht="14.25" customHeight="1" spans="1:17">
      <c r="A6" s="213"/>
      <c r="B6" s="213"/>
      <c r="C6" s="213"/>
      <c r="D6" s="213"/>
      <c r="E6" s="214"/>
      <c r="F6" s="214" t="s">
        <v>11</v>
      </c>
      <c r="G6" s="214"/>
      <c r="H6" s="214" t="s">
        <v>12</v>
      </c>
      <c r="I6" s="214"/>
      <c r="J6" s="214" t="s">
        <v>13</v>
      </c>
      <c r="K6" s="230" t="s">
        <v>14</v>
      </c>
      <c r="L6" s="231" t="s">
        <v>15</v>
      </c>
      <c r="M6" s="210" t="s">
        <v>16</v>
      </c>
      <c r="N6" s="230" t="s">
        <v>17</v>
      </c>
      <c r="O6" s="230" t="s">
        <v>18</v>
      </c>
      <c r="P6" s="215" t="s">
        <v>19</v>
      </c>
      <c r="Q6" s="215" t="s">
        <v>20</v>
      </c>
    </row>
    <row r="7" ht="40.5" customHeight="1" spans="1:17">
      <c r="A7" s="213"/>
      <c r="B7" s="213"/>
      <c r="C7" s="213"/>
      <c r="D7" s="213"/>
      <c r="E7" s="214"/>
      <c r="F7" s="213" t="s">
        <v>21</v>
      </c>
      <c r="G7" s="213" t="s">
        <v>22</v>
      </c>
      <c r="H7" s="215" t="s">
        <v>21</v>
      </c>
      <c r="I7" s="215" t="s">
        <v>23</v>
      </c>
      <c r="J7" s="214"/>
      <c r="K7" s="230"/>
      <c r="L7" s="232"/>
      <c r="M7" s="210"/>
      <c r="N7" s="230"/>
      <c r="O7" s="230"/>
      <c r="P7" s="215"/>
      <c r="Q7" s="215"/>
    </row>
    <row r="8" ht="18.75" customHeight="1" spans="1:17">
      <c r="A8" s="210" t="s">
        <v>11</v>
      </c>
      <c r="B8" s="216" t="s">
        <v>24</v>
      </c>
      <c r="C8" s="217">
        <f>SUM(C9:C16)</f>
        <v>1772.5758</v>
      </c>
      <c r="D8" s="218" t="s">
        <v>25</v>
      </c>
      <c r="E8" s="219">
        <f>SUM(E9:E11)</f>
        <v>1762.5758</v>
      </c>
      <c r="F8" s="219">
        <f>SUM(F9:F11)</f>
        <v>1762.5758</v>
      </c>
      <c r="G8" s="219">
        <f>SUM(G9:G11)</f>
        <v>962.5758</v>
      </c>
      <c r="H8" s="220"/>
      <c r="I8" s="220"/>
      <c r="J8" s="220"/>
      <c r="K8" s="220"/>
      <c r="L8" s="220"/>
      <c r="M8" s="220"/>
      <c r="N8" s="220"/>
      <c r="O8" s="220"/>
      <c r="P8" s="219"/>
      <c r="Q8" s="219"/>
    </row>
    <row r="9" ht="18.75" customHeight="1" spans="1:17">
      <c r="A9" s="211"/>
      <c r="B9" s="216" t="s">
        <v>26</v>
      </c>
      <c r="C9" s="217">
        <v>972.5758</v>
      </c>
      <c r="D9" s="218" t="s">
        <v>27</v>
      </c>
      <c r="E9" s="219">
        <f>F9+H9+J9+K9+L9+M9+N9+O9+P9+Q9</f>
        <v>897.6926</v>
      </c>
      <c r="F9" s="220">
        <f>G9</f>
        <v>897.6926</v>
      </c>
      <c r="G9" s="220">
        <v>897.6926</v>
      </c>
      <c r="H9" s="220"/>
      <c r="I9" s="220"/>
      <c r="J9" s="220"/>
      <c r="K9" s="220"/>
      <c r="L9" s="220"/>
      <c r="M9" s="220"/>
      <c r="N9" s="220"/>
      <c r="O9" s="220"/>
      <c r="P9" s="219"/>
      <c r="Q9" s="219"/>
    </row>
    <row r="10" ht="18.75" customHeight="1" spans="1:17">
      <c r="A10" s="211"/>
      <c r="B10" s="216" t="s">
        <v>28</v>
      </c>
      <c r="C10" s="217"/>
      <c r="D10" s="218" t="s">
        <v>29</v>
      </c>
      <c r="E10" s="219">
        <f>F10+H10+J10+K10+L10+M10+N10+O10+P10+Q10</f>
        <v>854.9</v>
      </c>
      <c r="F10" s="220">
        <f>G10+800</f>
        <v>854.9</v>
      </c>
      <c r="G10" s="220">
        <v>54.9</v>
      </c>
      <c r="H10" s="220"/>
      <c r="I10" s="220"/>
      <c r="J10" s="220"/>
      <c r="K10" s="220"/>
      <c r="L10" s="220"/>
      <c r="M10" s="220"/>
      <c r="N10" s="220"/>
      <c r="O10" s="220"/>
      <c r="P10" s="219"/>
      <c r="Q10" s="219"/>
    </row>
    <row r="11" ht="18.75" customHeight="1" spans="1:17">
      <c r="A11" s="211"/>
      <c r="B11" s="216" t="s">
        <v>30</v>
      </c>
      <c r="C11" s="217">
        <v>800</v>
      </c>
      <c r="D11" s="218" t="s">
        <v>31</v>
      </c>
      <c r="E11" s="219">
        <f t="shared" ref="E11:E20" si="0">F11+H11+J11+K11+L11+M11+N11+O11+P11+Q11</f>
        <v>9.9832</v>
      </c>
      <c r="F11" s="220">
        <f t="shared" ref="F11:F20" si="1">G11</f>
        <v>9.9832</v>
      </c>
      <c r="G11" s="220">
        <v>9.9832</v>
      </c>
      <c r="H11" s="220"/>
      <c r="I11" s="220"/>
      <c r="J11" s="220"/>
      <c r="K11" s="220"/>
      <c r="L11" s="220"/>
      <c r="M11" s="220"/>
      <c r="N11" s="220"/>
      <c r="O11" s="220"/>
      <c r="P11" s="219"/>
      <c r="Q11" s="219"/>
    </row>
    <row r="12" ht="18.75" customHeight="1" spans="1:17">
      <c r="A12" s="211"/>
      <c r="B12" s="216" t="s">
        <v>32</v>
      </c>
      <c r="C12" s="217"/>
      <c r="D12" s="218" t="s">
        <v>33</v>
      </c>
      <c r="E12" s="219">
        <f>+E13+E16</f>
        <v>10</v>
      </c>
      <c r="F12" s="219">
        <f t="shared" ref="F12:Q12" si="2">+F13+F16</f>
        <v>10</v>
      </c>
      <c r="G12" s="219">
        <f t="shared" si="2"/>
        <v>10</v>
      </c>
      <c r="H12" s="219">
        <f t="shared" si="2"/>
        <v>0</v>
      </c>
      <c r="I12" s="219">
        <f t="shared" si="2"/>
        <v>0</v>
      </c>
      <c r="J12" s="219">
        <f t="shared" si="2"/>
        <v>0</v>
      </c>
      <c r="K12" s="219">
        <f t="shared" si="2"/>
        <v>0</v>
      </c>
      <c r="L12" s="219">
        <f t="shared" si="2"/>
        <v>0</v>
      </c>
      <c r="M12" s="219">
        <f t="shared" si="2"/>
        <v>0</v>
      </c>
      <c r="N12" s="219">
        <f t="shared" si="2"/>
        <v>0</v>
      </c>
      <c r="O12" s="219">
        <f t="shared" si="2"/>
        <v>0</v>
      </c>
      <c r="P12" s="219">
        <f t="shared" si="2"/>
        <v>0</v>
      </c>
      <c r="Q12" s="219">
        <f t="shared" si="2"/>
        <v>0</v>
      </c>
    </row>
    <row r="13" ht="18.75" customHeight="1" spans="1:17">
      <c r="A13" s="211"/>
      <c r="B13" s="216" t="s">
        <v>34</v>
      </c>
      <c r="C13" s="217"/>
      <c r="D13" s="218" t="s">
        <v>35</v>
      </c>
      <c r="E13" s="219">
        <f>E14+E15</f>
        <v>10</v>
      </c>
      <c r="F13" s="219">
        <f t="shared" ref="F13:Q13" si="3">F14+F15</f>
        <v>10</v>
      </c>
      <c r="G13" s="219">
        <f t="shared" si="3"/>
        <v>10</v>
      </c>
      <c r="H13" s="219">
        <f t="shared" si="3"/>
        <v>0</v>
      </c>
      <c r="I13" s="219">
        <f t="shared" si="3"/>
        <v>0</v>
      </c>
      <c r="J13" s="219">
        <f t="shared" si="3"/>
        <v>0</v>
      </c>
      <c r="K13" s="219">
        <f t="shared" si="3"/>
        <v>0</v>
      </c>
      <c r="L13" s="219">
        <f t="shared" si="3"/>
        <v>0</v>
      </c>
      <c r="M13" s="219">
        <f t="shared" si="3"/>
        <v>0</v>
      </c>
      <c r="N13" s="219">
        <f t="shared" si="3"/>
        <v>0</v>
      </c>
      <c r="O13" s="219">
        <f t="shared" si="3"/>
        <v>0</v>
      </c>
      <c r="P13" s="219">
        <f t="shared" si="3"/>
        <v>0</v>
      </c>
      <c r="Q13" s="219">
        <f t="shared" si="3"/>
        <v>0</v>
      </c>
    </row>
    <row r="14" ht="18.75" customHeight="1" spans="1:17">
      <c r="A14" s="211"/>
      <c r="B14" s="216" t="s">
        <v>36</v>
      </c>
      <c r="C14" s="217"/>
      <c r="D14" s="218" t="s">
        <v>37</v>
      </c>
      <c r="E14" s="219">
        <f t="shared" si="0"/>
        <v>0</v>
      </c>
      <c r="F14" s="220">
        <f>G14</f>
        <v>0</v>
      </c>
      <c r="G14" s="221"/>
      <c r="H14" s="221"/>
      <c r="I14" s="221"/>
      <c r="J14" s="221"/>
      <c r="K14" s="220"/>
      <c r="L14" s="221"/>
      <c r="M14" s="221"/>
      <c r="N14" s="220"/>
      <c r="O14" s="220"/>
      <c r="P14" s="219"/>
      <c r="Q14" s="219"/>
    </row>
    <row r="15" ht="18.75" customHeight="1" spans="1:17">
      <c r="A15" s="211"/>
      <c r="B15" s="216" t="s">
        <v>38</v>
      </c>
      <c r="C15" s="217"/>
      <c r="D15" s="218" t="s">
        <v>39</v>
      </c>
      <c r="E15" s="219">
        <f t="shared" si="0"/>
        <v>10</v>
      </c>
      <c r="F15" s="220">
        <f t="shared" si="1"/>
        <v>10</v>
      </c>
      <c r="G15" s="222">
        <v>10</v>
      </c>
      <c r="H15" s="222"/>
      <c r="I15" s="222"/>
      <c r="J15" s="222"/>
      <c r="K15" s="220"/>
      <c r="L15" s="222"/>
      <c r="M15" s="222"/>
      <c r="N15" s="220"/>
      <c r="O15" s="220"/>
      <c r="P15" s="219"/>
      <c r="Q15" s="219"/>
    </row>
    <row r="16" ht="18.75" customHeight="1" spans="1:17">
      <c r="A16" s="211"/>
      <c r="B16" s="216" t="s">
        <v>40</v>
      </c>
      <c r="C16" s="217"/>
      <c r="D16" s="218" t="s">
        <v>41</v>
      </c>
      <c r="E16" s="219">
        <f>SUM(E17:E20)</f>
        <v>0</v>
      </c>
      <c r="F16" s="219">
        <f>SUM(F17:F20)</f>
        <v>0</v>
      </c>
      <c r="G16" s="219"/>
      <c r="H16" s="219">
        <f t="shared" ref="H16:Q16" si="4">SUM(H17:H20)</f>
        <v>0</v>
      </c>
      <c r="I16" s="219">
        <f t="shared" si="4"/>
        <v>0</v>
      </c>
      <c r="J16" s="219">
        <f t="shared" si="4"/>
        <v>0</v>
      </c>
      <c r="K16" s="219">
        <f t="shared" si="4"/>
        <v>0</v>
      </c>
      <c r="L16" s="219">
        <f t="shared" si="4"/>
        <v>0</v>
      </c>
      <c r="M16" s="219">
        <f t="shared" si="4"/>
        <v>0</v>
      </c>
      <c r="N16" s="219">
        <f t="shared" si="4"/>
        <v>0</v>
      </c>
      <c r="O16" s="219">
        <f t="shared" si="4"/>
        <v>0</v>
      </c>
      <c r="P16" s="219">
        <f t="shared" si="4"/>
        <v>0</v>
      </c>
      <c r="Q16" s="219">
        <f t="shared" si="4"/>
        <v>0</v>
      </c>
    </row>
    <row r="17" ht="18.75" customHeight="1" spans="1:17">
      <c r="A17" s="210" t="s">
        <v>42</v>
      </c>
      <c r="B17" s="216" t="s">
        <v>42</v>
      </c>
      <c r="C17" s="217">
        <f>C18+C19</f>
        <v>0</v>
      </c>
      <c r="D17" s="218" t="s">
        <v>43</v>
      </c>
      <c r="E17" s="219">
        <f t="shared" si="0"/>
        <v>0</v>
      </c>
      <c r="F17" s="220">
        <f t="shared" si="1"/>
        <v>0</v>
      </c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</row>
    <row r="18" ht="18.75" customHeight="1" spans="1:17">
      <c r="A18" s="210"/>
      <c r="B18" s="216" t="s">
        <v>44</v>
      </c>
      <c r="C18" s="217"/>
      <c r="D18" s="218" t="s">
        <v>45</v>
      </c>
      <c r="E18" s="219">
        <f t="shared" si="0"/>
        <v>0</v>
      </c>
      <c r="F18" s="220">
        <f t="shared" si="1"/>
        <v>0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19"/>
      <c r="Q18" s="219"/>
    </row>
    <row r="19" ht="18.75" customHeight="1" spans="1:17">
      <c r="A19" s="210"/>
      <c r="B19" s="216" t="s">
        <v>40</v>
      </c>
      <c r="C19" s="217"/>
      <c r="D19" s="218" t="s">
        <v>46</v>
      </c>
      <c r="E19" s="219">
        <f t="shared" si="0"/>
        <v>0</v>
      </c>
      <c r="F19" s="220">
        <f t="shared" si="1"/>
        <v>0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19"/>
      <c r="Q19" s="219"/>
    </row>
    <row r="20" ht="18.75" customHeight="1" spans="1:17">
      <c r="A20" s="216" t="s">
        <v>13</v>
      </c>
      <c r="B20" s="216"/>
      <c r="C20" s="217"/>
      <c r="D20" s="218" t="s">
        <v>47</v>
      </c>
      <c r="E20" s="219">
        <f t="shared" si="0"/>
        <v>0</v>
      </c>
      <c r="F20" s="220">
        <f t="shared" si="1"/>
        <v>0</v>
      </c>
      <c r="G20" s="223"/>
      <c r="H20" s="223"/>
      <c r="I20" s="223"/>
      <c r="J20" s="223"/>
      <c r="K20" s="220"/>
      <c r="L20" s="223"/>
      <c r="M20" s="223"/>
      <c r="N20" s="223"/>
      <c r="O20" s="223"/>
      <c r="P20" s="219"/>
      <c r="Q20" s="219"/>
    </row>
    <row r="21" ht="18.75" customHeight="1" spans="1:17">
      <c r="A21" s="216" t="s">
        <v>14</v>
      </c>
      <c r="B21" s="216"/>
      <c r="C21" s="217"/>
      <c r="D21" s="224"/>
      <c r="E21" s="225"/>
      <c r="F21" s="226"/>
      <c r="G21" s="226"/>
      <c r="H21" s="226"/>
      <c r="I21" s="226"/>
      <c r="J21" s="226"/>
      <c r="K21" s="227"/>
      <c r="L21" s="226"/>
      <c r="M21" s="226"/>
      <c r="N21" s="226"/>
      <c r="O21" s="226"/>
      <c r="P21" s="225"/>
      <c r="Q21" s="225"/>
    </row>
    <row r="22" ht="18.75" customHeight="1" spans="1:17">
      <c r="A22" s="216" t="s">
        <v>15</v>
      </c>
      <c r="B22" s="216"/>
      <c r="C22" s="217"/>
      <c r="D22" s="224"/>
      <c r="E22" s="225"/>
      <c r="F22" s="226"/>
      <c r="G22" s="226"/>
      <c r="H22" s="226"/>
      <c r="I22" s="226"/>
      <c r="J22" s="226"/>
      <c r="K22" s="227"/>
      <c r="L22" s="226"/>
      <c r="M22" s="226"/>
      <c r="N22" s="226"/>
      <c r="O22" s="226"/>
      <c r="P22" s="225"/>
      <c r="Q22" s="225"/>
    </row>
    <row r="23" ht="18.75" customHeight="1" spans="1:17">
      <c r="A23" s="210" t="s">
        <v>48</v>
      </c>
      <c r="B23" s="216" t="s">
        <v>49</v>
      </c>
      <c r="C23" s="217">
        <f>C24+C25</f>
        <v>0</v>
      </c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ht="18.75" customHeight="1" spans="1:17">
      <c r="A24" s="210"/>
      <c r="B24" s="216" t="s">
        <v>50</v>
      </c>
      <c r="C24" s="217"/>
      <c r="D24" s="224"/>
      <c r="E24" s="225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5"/>
      <c r="Q24" s="225"/>
    </row>
    <row r="25" ht="18.75" customHeight="1" spans="1:17">
      <c r="A25" s="210"/>
      <c r="B25" s="216" t="s">
        <v>51</v>
      </c>
      <c r="C25" s="217"/>
      <c r="D25" s="224"/>
      <c r="E25" s="225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5"/>
      <c r="Q25" s="225"/>
    </row>
    <row r="26" ht="18.75" customHeight="1" spans="1:17">
      <c r="A26" s="210" t="s">
        <v>52</v>
      </c>
      <c r="B26" s="216" t="s">
        <v>53</v>
      </c>
      <c r="C26" s="217">
        <f>SUM(C27:C30)</f>
        <v>0</v>
      </c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</row>
    <row r="27" ht="18.75" customHeight="1" spans="1:17">
      <c r="A27" s="210"/>
      <c r="B27" s="216" t="s">
        <v>54</v>
      </c>
      <c r="C27" s="217"/>
      <c r="D27" s="224"/>
      <c r="E27" s="225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5"/>
      <c r="Q27" s="225"/>
    </row>
    <row r="28" ht="18.75" customHeight="1" spans="1:17">
      <c r="A28" s="210"/>
      <c r="B28" s="216" t="s">
        <v>55</v>
      </c>
      <c r="C28" s="217"/>
      <c r="D28" s="224"/>
      <c r="E28" s="225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5"/>
      <c r="Q28" s="225"/>
    </row>
    <row r="29" ht="18.75" customHeight="1" spans="1:17">
      <c r="A29" s="210"/>
      <c r="B29" s="216" t="s">
        <v>56</v>
      </c>
      <c r="C29" s="217"/>
      <c r="D29" s="224"/>
      <c r="E29" s="225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5"/>
    </row>
    <row r="30" ht="18.75" customHeight="1" spans="1:17">
      <c r="A30" s="210"/>
      <c r="B30" s="216" t="s">
        <v>57</v>
      </c>
      <c r="C30" s="217"/>
      <c r="D30" s="224"/>
      <c r="E30" s="225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5"/>
      <c r="Q30" s="225"/>
    </row>
    <row r="31" ht="18.75" customHeight="1" spans="1:17">
      <c r="A31" s="215" t="s">
        <v>58</v>
      </c>
      <c r="B31" s="215"/>
      <c r="C31" s="217">
        <f>C8+C17+C20+C21+C22+C23+C26</f>
        <v>1772.5758</v>
      </c>
      <c r="D31" s="228" t="s">
        <v>59</v>
      </c>
      <c r="E31" s="219">
        <f>E8+E12</f>
        <v>1772.5758</v>
      </c>
      <c r="F31" s="219">
        <f>F8+F12</f>
        <v>1772.5758</v>
      </c>
      <c r="G31" s="219">
        <f>G8+G12</f>
        <v>972.5758</v>
      </c>
      <c r="H31" s="219">
        <f t="shared" ref="H31:Q31" si="5">H8+H12</f>
        <v>0</v>
      </c>
      <c r="I31" s="219">
        <f t="shared" si="5"/>
        <v>0</v>
      </c>
      <c r="J31" s="219">
        <f t="shared" si="5"/>
        <v>0</v>
      </c>
      <c r="K31" s="219">
        <f t="shared" si="5"/>
        <v>0</v>
      </c>
      <c r="L31" s="219">
        <f t="shared" si="5"/>
        <v>0</v>
      </c>
      <c r="M31" s="219">
        <f t="shared" si="5"/>
        <v>0</v>
      </c>
      <c r="N31" s="219">
        <f t="shared" si="5"/>
        <v>0</v>
      </c>
      <c r="O31" s="219">
        <f t="shared" si="5"/>
        <v>0</v>
      </c>
      <c r="P31" s="219">
        <f t="shared" si="5"/>
        <v>0</v>
      </c>
      <c r="Q31" s="219">
        <f t="shared" si="5"/>
        <v>0</v>
      </c>
    </row>
    <row r="32" ht="18.75" customHeight="1" spans="1:6">
      <c r="A32" s="166" t="s">
        <v>60</v>
      </c>
      <c r="C32" s="229"/>
      <c r="D32" s="229"/>
      <c r="E32" s="229"/>
      <c r="F32" s="229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workbookViewId="0">
      <selection activeCell="F24" sqref="F24"/>
    </sheetView>
  </sheetViews>
  <sheetFormatPr defaultColWidth="7.25" defaultRowHeight="11.25"/>
  <cols>
    <col min="1" max="3" width="4.125" style="182" customWidth="1"/>
    <col min="4" max="4" width="7.125" style="182" customWidth="1"/>
    <col min="5" max="5" width="33" style="182" customWidth="1"/>
    <col min="6" max="7" width="10.375" style="182" customWidth="1"/>
    <col min="8" max="8" width="8.625" style="182" customWidth="1"/>
    <col min="9" max="9" width="9.5" style="182" customWidth="1"/>
    <col min="10" max="10" width="10.375" style="182" customWidth="1"/>
    <col min="11" max="12" width="6.75" style="182" customWidth="1"/>
    <col min="13" max="13" width="9" style="182" customWidth="1"/>
    <col min="14" max="14" width="7.875" style="182" customWidth="1"/>
    <col min="15" max="16" width="7.75" style="182" customWidth="1"/>
    <col min="17" max="20" width="8" style="182" customWidth="1"/>
    <col min="21" max="22" width="7.875" style="182" customWidth="1"/>
    <col min="23" max="23" width="8.125" style="182" customWidth="1"/>
    <col min="24" max="24" width="8" style="182" customWidth="1"/>
    <col min="25" max="16384" width="7.25" style="182"/>
  </cols>
  <sheetData>
    <row r="1" s="180" customFormat="1" ht="25.5" customHeight="1" spans="1:256">
      <c r="A1" s="183"/>
      <c r="B1" s="183"/>
      <c r="C1" s="184"/>
      <c r="D1" s="185"/>
      <c r="E1" s="186"/>
      <c r="F1" s="186"/>
      <c r="G1" s="186"/>
      <c r="H1" s="186"/>
      <c r="I1" s="201"/>
      <c r="J1" s="201"/>
      <c r="K1" s="201"/>
      <c r="L1" s="201"/>
      <c r="M1" s="201"/>
      <c r="N1" s="201"/>
      <c r="O1" s="201"/>
      <c r="P1" s="201"/>
      <c r="Q1" s="201"/>
      <c r="R1" s="201"/>
      <c r="X1" s="204" t="s">
        <v>61</v>
      </c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="180" customFormat="1" ht="25.5" customHeight="1" spans="1:256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="180" customFormat="1" ht="25.5" customHeight="1" spans="1:256">
      <c r="A3" s="188" t="s">
        <v>2</v>
      </c>
      <c r="B3" s="188"/>
      <c r="C3" s="188"/>
      <c r="D3" s="188"/>
      <c r="E3" s="188"/>
      <c r="H3" s="186"/>
      <c r="I3" s="201"/>
      <c r="J3" s="201"/>
      <c r="K3" s="201"/>
      <c r="L3" s="201"/>
      <c r="M3" s="201"/>
      <c r="N3" s="201"/>
      <c r="O3" s="201"/>
      <c r="P3" s="201"/>
      <c r="Q3" s="201"/>
      <c r="R3" s="201"/>
      <c r="X3" s="205" t="s">
        <v>3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="180" customFormat="1" ht="23.25" customHeight="1" spans="1:256">
      <c r="A4" s="189" t="s">
        <v>63</v>
      </c>
      <c r="B4" s="189"/>
      <c r="C4" s="189"/>
      <c r="D4" s="190" t="s">
        <v>64</v>
      </c>
      <c r="E4" s="190" t="s">
        <v>65</v>
      </c>
      <c r="F4" s="190" t="s">
        <v>58</v>
      </c>
      <c r="G4" s="191" t="s">
        <v>11</v>
      </c>
      <c r="H4" s="191"/>
      <c r="I4" s="191"/>
      <c r="J4" s="191"/>
      <c r="K4" s="191"/>
      <c r="L4" s="191"/>
      <c r="M4" s="191"/>
      <c r="N4" s="101" t="s">
        <v>66</v>
      </c>
      <c r="O4" s="101"/>
      <c r="P4" s="101"/>
      <c r="Q4" s="101" t="s">
        <v>67</v>
      </c>
      <c r="R4" s="101"/>
      <c r="S4" s="101"/>
      <c r="T4" s="206" t="s">
        <v>13</v>
      </c>
      <c r="U4" s="206" t="s">
        <v>14</v>
      </c>
      <c r="V4" s="206" t="s">
        <v>15</v>
      </c>
      <c r="W4" s="206" t="s">
        <v>48</v>
      </c>
      <c r="X4" s="206" t="s">
        <v>68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="180" customFormat="1" ht="48.75" customHeight="1" spans="1:256">
      <c r="A5" s="192" t="s">
        <v>69</v>
      </c>
      <c r="B5" s="193" t="s">
        <v>70</v>
      </c>
      <c r="C5" s="194" t="s">
        <v>71</v>
      </c>
      <c r="D5" s="190"/>
      <c r="E5" s="190"/>
      <c r="F5" s="190"/>
      <c r="G5" s="195" t="s">
        <v>21</v>
      </c>
      <c r="H5" s="195" t="s">
        <v>72</v>
      </c>
      <c r="I5" s="104" t="s">
        <v>73</v>
      </c>
      <c r="J5" s="104" t="s">
        <v>74</v>
      </c>
      <c r="K5" s="104" t="s">
        <v>75</v>
      </c>
      <c r="L5" s="104" t="s">
        <v>76</v>
      </c>
      <c r="M5" s="104" t="s">
        <v>77</v>
      </c>
      <c r="N5" s="202" t="s">
        <v>21</v>
      </c>
      <c r="O5" s="203" t="s">
        <v>78</v>
      </c>
      <c r="P5" s="203" t="s">
        <v>79</v>
      </c>
      <c r="Q5" s="202" t="s">
        <v>21</v>
      </c>
      <c r="R5" s="203" t="s">
        <v>80</v>
      </c>
      <c r="S5" s="202" t="s">
        <v>79</v>
      </c>
      <c r="T5" s="202"/>
      <c r="U5" s="202"/>
      <c r="V5" s="202"/>
      <c r="W5" s="202"/>
      <c r="X5" s="202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="180" customFormat="1" ht="20.25" customHeight="1" spans="1:256">
      <c r="A6" s="196" t="s">
        <v>81</v>
      </c>
      <c r="B6" s="197" t="s">
        <v>81</v>
      </c>
      <c r="C6" s="197" t="s">
        <v>81</v>
      </c>
      <c r="D6" s="198" t="s">
        <v>81</v>
      </c>
      <c r="E6" s="198" t="s">
        <v>81</v>
      </c>
      <c r="F6" s="199">
        <v>1</v>
      </c>
      <c r="G6" s="199">
        <v>2</v>
      </c>
      <c r="H6" s="199">
        <v>3</v>
      </c>
      <c r="I6" s="199">
        <v>4</v>
      </c>
      <c r="J6" s="199">
        <v>5</v>
      </c>
      <c r="K6" s="199">
        <v>6</v>
      </c>
      <c r="L6" s="199">
        <v>7</v>
      </c>
      <c r="M6" s="199">
        <v>8</v>
      </c>
      <c r="N6" s="199">
        <v>9</v>
      </c>
      <c r="O6" s="199">
        <v>10</v>
      </c>
      <c r="P6" s="199">
        <v>11</v>
      </c>
      <c r="Q6" s="199">
        <v>12</v>
      </c>
      <c r="R6" s="199">
        <v>13</v>
      </c>
      <c r="S6" s="199">
        <v>14</v>
      </c>
      <c r="T6" s="199">
        <v>15</v>
      </c>
      <c r="U6" s="199">
        <v>16</v>
      </c>
      <c r="V6" s="199">
        <v>17</v>
      </c>
      <c r="W6" s="199">
        <v>18</v>
      </c>
      <c r="X6" s="199">
        <v>19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="181" customFormat="1" ht="23.45" customHeight="1" spans="1:256">
      <c r="A7" s="36"/>
      <c r="B7" s="36"/>
      <c r="C7" s="36"/>
      <c r="D7" s="36" t="s">
        <v>82</v>
      </c>
      <c r="E7" s="36" t="s">
        <v>8</v>
      </c>
      <c r="F7" s="200">
        <f t="shared" ref="F7:F15" si="0">G7+N7+Q7+T7+U7+V7+W7+X7</f>
        <v>1772.5758</v>
      </c>
      <c r="G7" s="200">
        <f t="shared" ref="G7:G15" si="1">SUM(H7:M7)</f>
        <v>1772.5758</v>
      </c>
      <c r="H7" s="200">
        <f>SUM(H8:H15)</f>
        <v>972.5758</v>
      </c>
      <c r="I7" s="200">
        <f t="shared" ref="I7:X7" si="2">SUM(I8:I15)</f>
        <v>0</v>
      </c>
      <c r="J7" s="200">
        <f t="shared" si="2"/>
        <v>800</v>
      </c>
      <c r="K7" s="200">
        <f t="shared" si="2"/>
        <v>0</v>
      </c>
      <c r="L7" s="200">
        <f t="shared" si="2"/>
        <v>0</v>
      </c>
      <c r="M7" s="200">
        <f t="shared" si="2"/>
        <v>0</v>
      </c>
      <c r="N7" s="200">
        <f t="shared" si="2"/>
        <v>0</v>
      </c>
      <c r="O7" s="200">
        <f t="shared" si="2"/>
        <v>0</v>
      </c>
      <c r="P7" s="200">
        <f t="shared" si="2"/>
        <v>0</v>
      </c>
      <c r="Q7" s="200">
        <f t="shared" si="2"/>
        <v>0</v>
      </c>
      <c r="R7" s="200">
        <f t="shared" si="2"/>
        <v>0</v>
      </c>
      <c r="S7" s="200">
        <f t="shared" si="2"/>
        <v>0</v>
      </c>
      <c r="T7" s="200">
        <f t="shared" si="2"/>
        <v>0</v>
      </c>
      <c r="U7" s="200">
        <f t="shared" si="2"/>
        <v>0</v>
      </c>
      <c r="V7" s="200">
        <f t="shared" si="2"/>
        <v>0</v>
      </c>
      <c r="W7" s="200">
        <f t="shared" si="2"/>
        <v>0</v>
      </c>
      <c r="X7" s="200">
        <f t="shared" si="2"/>
        <v>0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="181" customFormat="1" ht="23.45" customHeight="1" spans="1:256">
      <c r="A8" s="112" t="s">
        <v>83</v>
      </c>
      <c r="B8" s="112" t="s">
        <v>84</v>
      </c>
      <c r="C8" s="112" t="s">
        <v>85</v>
      </c>
      <c r="D8" s="113"/>
      <c r="E8" s="114" t="s">
        <v>86</v>
      </c>
      <c r="F8" s="200">
        <f t="shared" si="0"/>
        <v>10</v>
      </c>
      <c r="G8" s="200">
        <f t="shared" si="1"/>
        <v>10</v>
      </c>
      <c r="H8" s="200">
        <v>10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="181" customFormat="1" ht="23.45" customHeight="1" spans="1:256">
      <c r="A9" s="115" t="s">
        <v>87</v>
      </c>
      <c r="B9" s="112" t="s">
        <v>85</v>
      </c>
      <c r="C9" s="112" t="s">
        <v>88</v>
      </c>
      <c r="D9" s="113"/>
      <c r="E9" s="114" t="s">
        <v>89</v>
      </c>
      <c r="F9" s="200">
        <f t="shared" si="0"/>
        <v>2.2</v>
      </c>
      <c r="G9" s="200">
        <f t="shared" si="1"/>
        <v>2.2</v>
      </c>
      <c r="H9" s="200">
        <v>2.2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="181" customFormat="1" ht="23.45" customHeight="1" spans="1:256">
      <c r="A10" s="116"/>
      <c r="B10" s="112" t="s">
        <v>90</v>
      </c>
      <c r="C10" s="112" t="s">
        <v>91</v>
      </c>
      <c r="D10" s="113"/>
      <c r="E10" s="114" t="s">
        <v>92</v>
      </c>
      <c r="F10" s="200">
        <f t="shared" si="0"/>
        <v>116.4</v>
      </c>
      <c r="G10" s="200">
        <f t="shared" si="1"/>
        <v>116.4</v>
      </c>
      <c r="H10" s="200">
        <v>116.4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="181" customFormat="1" ht="23.45" customHeight="1" spans="1:256">
      <c r="A11" s="116"/>
      <c r="B11" s="115" t="s">
        <v>93</v>
      </c>
      <c r="C11" s="112" t="s">
        <v>88</v>
      </c>
      <c r="D11" s="113"/>
      <c r="E11" s="114" t="s">
        <v>94</v>
      </c>
      <c r="F11" s="200">
        <f t="shared" si="0"/>
        <v>5.1</v>
      </c>
      <c r="G11" s="200">
        <f t="shared" si="1"/>
        <v>5.1</v>
      </c>
      <c r="H11" s="200">
        <v>5.1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="181" customFormat="1" ht="23.45" customHeight="1" spans="1:256">
      <c r="A12" s="116"/>
      <c r="B12" s="116"/>
      <c r="C12" s="112" t="s">
        <v>95</v>
      </c>
      <c r="D12" s="113"/>
      <c r="E12" s="114" t="s">
        <v>96</v>
      </c>
      <c r="F12" s="200">
        <f t="shared" si="0"/>
        <v>1.46</v>
      </c>
      <c r="G12" s="200">
        <f t="shared" si="1"/>
        <v>1.46</v>
      </c>
      <c r="H12" s="200">
        <v>1.46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="181" customFormat="1" ht="23.45" customHeight="1" spans="1:256">
      <c r="A13" s="117"/>
      <c r="B13" s="117"/>
      <c r="C13" s="112" t="s">
        <v>97</v>
      </c>
      <c r="D13" s="113"/>
      <c r="E13" s="114" t="s">
        <v>98</v>
      </c>
      <c r="F13" s="200">
        <f t="shared" si="0"/>
        <v>3.64</v>
      </c>
      <c r="G13" s="200">
        <f t="shared" si="1"/>
        <v>3.64</v>
      </c>
      <c r="H13" s="200">
        <v>3.64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ht="23.45" customHeight="1" spans="1:256">
      <c r="A14" s="112" t="s">
        <v>99</v>
      </c>
      <c r="B14" s="112" t="s">
        <v>84</v>
      </c>
      <c r="C14" s="112" t="s">
        <v>88</v>
      </c>
      <c r="D14" s="113"/>
      <c r="E14" s="114" t="s">
        <v>100</v>
      </c>
      <c r="F14" s="200">
        <f t="shared" si="0"/>
        <v>43.7</v>
      </c>
      <c r="G14" s="200">
        <f t="shared" si="1"/>
        <v>43.7</v>
      </c>
      <c r="H14" s="200">
        <v>43.7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3.45" customHeight="1" spans="1:256">
      <c r="A15" s="112" t="s">
        <v>101</v>
      </c>
      <c r="B15" s="112" t="s">
        <v>88</v>
      </c>
      <c r="C15" s="112" t="s">
        <v>88</v>
      </c>
      <c r="D15" s="113"/>
      <c r="E15" s="114" t="s">
        <v>102</v>
      </c>
      <c r="F15" s="200">
        <f t="shared" si="0"/>
        <v>1590.0758</v>
      </c>
      <c r="G15" s="200">
        <f t="shared" si="1"/>
        <v>1590.0758</v>
      </c>
      <c r="H15" s="200">
        <v>790.0758</v>
      </c>
      <c r="I15" s="200"/>
      <c r="J15" s="200">
        <v>800</v>
      </c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3.4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3.4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3.45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3.45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sheetProtection formatCells="0" formatColumns="0" formatRows="0"/>
  <mergeCells count="13">
    <mergeCell ref="A3:E3"/>
    <mergeCell ref="N4:P4"/>
    <mergeCell ref="Q4:S4"/>
    <mergeCell ref="A9:A13"/>
    <mergeCell ref="B11:B13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3"/>
  <sheetViews>
    <sheetView showGridLines="0" showZeros="0" workbookViewId="0">
      <selection activeCell="J19" sqref="J19"/>
    </sheetView>
  </sheetViews>
  <sheetFormatPr defaultColWidth="7.25" defaultRowHeight="11.25"/>
  <cols>
    <col min="1" max="3" width="4.125" style="111" customWidth="1"/>
    <col min="4" max="4" width="7.125" style="111" customWidth="1"/>
    <col min="5" max="5" width="28.5" style="111" customWidth="1"/>
    <col min="6" max="15" width="9.5" style="111" customWidth="1"/>
    <col min="16" max="247" width="7.25" style="111" customWidth="1"/>
    <col min="248" max="16384" width="7.25" style="111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103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49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9" customFormat="1" ht="21.6" customHeight="1" spans="1:247">
      <c r="A8" s="36"/>
      <c r="B8" s="36"/>
      <c r="C8" s="36"/>
      <c r="D8" s="36" t="s">
        <v>82</v>
      </c>
      <c r="E8" s="36" t="s">
        <v>8</v>
      </c>
      <c r="F8" s="80">
        <f>G8+K8</f>
        <v>1772.5758</v>
      </c>
      <c r="G8" s="80">
        <f>SUM(H8:J8)</f>
        <v>1762.5758</v>
      </c>
      <c r="H8" s="80">
        <f>SUM(H9:H16)</f>
        <v>897.6926</v>
      </c>
      <c r="I8" s="80">
        <f>SUM(I9:I16)</f>
        <v>854.9</v>
      </c>
      <c r="J8" s="80">
        <f>SUM(J9:J16)</f>
        <v>9.9832</v>
      </c>
      <c r="K8" s="80">
        <f>SUM(K9:K16)</f>
        <v>10</v>
      </c>
      <c r="L8" s="80">
        <v>10</v>
      </c>
      <c r="M8" s="80">
        <f>SUM(M9:M15)</f>
        <v>0</v>
      </c>
      <c r="N8" s="80">
        <v>10</v>
      </c>
      <c r="O8" s="80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ht="21.6" customHeight="1" spans="1:247">
      <c r="A9" s="112" t="s">
        <v>83</v>
      </c>
      <c r="B9" s="112" t="s">
        <v>84</v>
      </c>
      <c r="C9" s="112" t="s">
        <v>85</v>
      </c>
      <c r="D9" s="113"/>
      <c r="E9" s="114" t="s">
        <v>86</v>
      </c>
      <c r="F9" s="80">
        <f t="shared" ref="F9:F16" si="0">G9+K9</f>
        <v>10</v>
      </c>
      <c r="G9" s="80">
        <f t="shared" ref="G9:G16" si="1">SUM(H9:J9)</f>
        <v>0</v>
      </c>
      <c r="H9" s="80"/>
      <c r="I9" s="80"/>
      <c r="J9" s="80"/>
      <c r="K9" s="118">
        <f>L9+O9</f>
        <v>10</v>
      </c>
      <c r="L9" s="118">
        <v>10</v>
      </c>
      <c r="M9" s="118"/>
      <c r="N9" s="118">
        <v>10</v>
      </c>
      <c r="O9" s="1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5" t="s">
        <v>87</v>
      </c>
      <c r="B10" s="112" t="s">
        <v>85</v>
      </c>
      <c r="C10" s="112" t="s">
        <v>88</v>
      </c>
      <c r="D10" s="113"/>
      <c r="E10" s="114" t="s">
        <v>89</v>
      </c>
      <c r="F10" s="80">
        <f t="shared" si="0"/>
        <v>2.2</v>
      </c>
      <c r="G10" s="80">
        <f t="shared" si="1"/>
        <v>2.2</v>
      </c>
      <c r="H10" s="80"/>
      <c r="I10" s="80"/>
      <c r="J10" s="80">
        <v>2.2</v>
      </c>
      <c r="K10" s="118">
        <f t="shared" ref="K10:K16" si="2">L10+O10</f>
        <v>0</v>
      </c>
      <c r="L10" s="118">
        <f t="shared" ref="L10:L14" si="3">M10+N10</f>
        <v>0</v>
      </c>
      <c r="M10" s="118"/>
      <c r="N10" s="118"/>
      <c r="O10" s="1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16"/>
      <c r="B11" s="112" t="s">
        <v>90</v>
      </c>
      <c r="C11" s="112" t="s">
        <v>91</v>
      </c>
      <c r="D11" s="113"/>
      <c r="E11" s="114" t="s">
        <v>92</v>
      </c>
      <c r="F11" s="80">
        <f t="shared" si="0"/>
        <v>116.4</v>
      </c>
      <c r="G11" s="80">
        <f t="shared" si="1"/>
        <v>116.4</v>
      </c>
      <c r="H11" s="80">
        <v>116.4</v>
      </c>
      <c r="I11" s="80"/>
      <c r="J11" s="80"/>
      <c r="K11" s="118">
        <f t="shared" si="2"/>
        <v>0</v>
      </c>
      <c r="L11" s="118">
        <f t="shared" si="3"/>
        <v>0</v>
      </c>
      <c r="M11" s="118"/>
      <c r="N11" s="118"/>
      <c r="O11" s="1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 s="116"/>
      <c r="B12" s="115" t="s">
        <v>93</v>
      </c>
      <c r="C12" s="112" t="s">
        <v>88</v>
      </c>
      <c r="D12" s="113"/>
      <c r="E12" s="114" t="s">
        <v>94</v>
      </c>
      <c r="F12" s="80">
        <f t="shared" si="0"/>
        <v>5.1</v>
      </c>
      <c r="G12" s="80">
        <f t="shared" si="1"/>
        <v>5.1</v>
      </c>
      <c r="H12" s="80">
        <v>5.1</v>
      </c>
      <c r="I12" s="80"/>
      <c r="J12" s="80"/>
      <c r="K12" s="118">
        <f t="shared" si="2"/>
        <v>0</v>
      </c>
      <c r="L12" s="118">
        <f t="shared" si="3"/>
        <v>0</v>
      </c>
      <c r="M12" s="118"/>
      <c r="N12" s="118"/>
      <c r="O12" s="1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6"/>
      <c r="B13" s="116"/>
      <c r="C13" s="112" t="s">
        <v>95</v>
      </c>
      <c r="D13" s="113"/>
      <c r="E13" s="114" t="s">
        <v>96</v>
      </c>
      <c r="F13" s="80">
        <f t="shared" si="0"/>
        <v>1.46</v>
      </c>
      <c r="G13" s="80">
        <f t="shared" si="1"/>
        <v>1.46</v>
      </c>
      <c r="H13" s="80">
        <v>1.46</v>
      </c>
      <c r="I13" s="80"/>
      <c r="J13" s="80"/>
      <c r="K13" s="118">
        <f t="shared" si="2"/>
        <v>0</v>
      </c>
      <c r="L13" s="118">
        <f t="shared" si="3"/>
        <v>0</v>
      </c>
      <c r="M13" s="118"/>
      <c r="N13" s="118"/>
      <c r="O13" s="1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7"/>
      <c r="B14" s="117"/>
      <c r="C14" s="112" t="s">
        <v>97</v>
      </c>
      <c r="D14" s="113"/>
      <c r="E14" s="114" t="s">
        <v>98</v>
      </c>
      <c r="F14" s="80">
        <f t="shared" si="0"/>
        <v>3.64</v>
      </c>
      <c r="G14" s="80">
        <f t="shared" si="1"/>
        <v>3.64</v>
      </c>
      <c r="H14" s="80">
        <v>3.64</v>
      </c>
      <c r="I14" s="80"/>
      <c r="J14" s="80"/>
      <c r="K14" s="118">
        <f t="shared" si="2"/>
        <v>0</v>
      </c>
      <c r="L14" s="118">
        <f t="shared" si="3"/>
        <v>0</v>
      </c>
      <c r="M14" s="118"/>
      <c r="N14" s="118"/>
      <c r="O14" s="1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12" t="s">
        <v>99</v>
      </c>
      <c r="B15" s="112" t="s">
        <v>84</v>
      </c>
      <c r="C15" s="112" t="s">
        <v>88</v>
      </c>
      <c r="D15" s="113"/>
      <c r="E15" s="114" t="s">
        <v>100</v>
      </c>
      <c r="F15" s="80">
        <f t="shared" si="0"/>
        <v>43.7</v>
      </c>
      <c r="G15" s="80">
        <f t="shared" si="1"/>
        <v>43.7</v>
      </c>
      <c r="H15" s="80">
        <v>43.7</v>
      </c>
      <c r="I15" s="80"/>
      <c r="J15" s="80"/>
      <c r="K15" s="118"/>
      <c r="L15" s="118"/>
      <c r="M15" s="118"/>
      <c r="N15" s="118"/>
      <c r="O15" s="1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12" t="s">
        <v>101</v>
      </c>
      <c r="B16" s="112" t="s">
        <v>88</v>
      </c>
      <c r="C16" s="112" t="s">
        <v>88</v>
      </c>
      <c r="D16" s="113"/>
      <c r="E16" s="114" t="s">
        <v>102</v>
      </c>
      <c r="F16" s="80">
        <f t="shared" si="0"/>
        <v>1590.0758</v>
      </c>
      <c r="G16" s="80">
        <f t="shared" si="1"/>
        <v>1590.0758</v>
      </c>
      <c r="H16" s="80">
        <v>727.3926</v>
      </c>
      <c r="I16" s="80">
        <v>854.9</v>
      </c>
      <c r="J16" s="80">
        <v>7.7832</v>
      </c>
      <c r="K16" s="118">
        <f t="shared" si="2"/>
        <v>0</v>
      </c>
      <c r="L16" s="118"/>
      <c r="M16" s="118"/>
      <c r="N16" s="118"/>
      <c r="O16" s="1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</sheetData>
  <sheetProtection formatCells="0" formatColumns="0" formatRows="0"/>
  <mergeCells count="13">
    <mergeCell ref="A3:E3"/>
    <mergeCell ref="L5:N5"/>
    <mergeCell ref="A10:A14"/>
    <mergeCell ref="B12:B14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4" workbookViewId="0">
      <selection activeCell="H40" sqref="H40"/>
    </sheetView>
  </sheetViews>
  <sheetFormatPr defaultColWidth="7.25" defaultRowHeight="11.25"/>
  <cols>
    <col min="1" max="1" width="4.125" style="121" customWidth="1"/>
    <col min="2" max="2" width="29" style="121" customWidth="1"/>
    <col min="3" max="3" width="9.625" style="122" customWidth="1"/>
    <col min="4" max="4" width="26.75" style="122" customWidth="1"/>
    <col min="5" max="6" width="9.5" style="122" customWidth="1"/>
    <col min="7" max="7" width="8.875" style="122" customWidth="1"/>
    <col min="8" max="8" width="13.625" style="122" customWidth="1"/>
    <col min="9" max="11" width="8.875" style="122" customWidth="1"/>
    <col min="12" max="13" width="11.25" style="122" customWidth="1"/>
    <col min="14" max="14" width="10.125" style="122" customWidth="1"/>
    <col min="15" max="16384" width="7.25" style="122"/>
  </cols>
  <sheetData>
    <row r="1" ht="11.45" customHeight="1" spans="1:14">
      <c r="A1" s="123"/>
      <c r="B1" s="123"/>
      <c r="C1" s="124"/>
      <c r="D1" s="124"/>
      <c r="E1" s="125"/>
      <c r="F1" s="125"/>
      <c r="G1" s="126"/>
      <c r="H1" s="126"/>
      <c r="I1" s="126"/>
      <c r="J1" s="126"/>
      <c r="K1" s="126"/>
      <c r="L1" s="169"/>
      <c r="M1" s="170"/>
      <c r="N1" s="171" t="s">
        <v>115</v>
      </c>
    </row>
    <row r="2" ht="23.1" customHeight="1" spans="1:14">
      <c r="A2" s="127" t="s">
        <v>116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70"/>
    </row>
    <row r="3" ht="21" customHeight="1" spans="1:14">
      <c r="A3" s="75" t="s">
        <v>2</v>
      </c>
      <c r="B3" s="43"/>
      <c r="C3" s="43"/>
      <c r="D3" s="43"/>
      <c r="E3" s="43"/>
      <c r="F3" s="128"/>
      <c r="G3" s="128"/>
      <c r="H3" s="128"/>
      <c r="I3" s="128"/>
      <c r="J3" s="128"/>
      <c r="K3" s="128"/>
      <c r="L3" s="128"/>
      <c r="M3" s="170"/>
      <c r="N3" s="172" t="s">
        <v>3</v>
      </c>
    </row>
    <row r="4" s="119" customFormat="1" ht="17.25" customHeight="1" spans="1:14">
      <c r="A4" s="129" t="s">
        <v>117</v>
      </c>
      <c r="B4" s="130"/>
      <c r="C4" s="131"/>
      <c r="D4" s="132" t="s">
        <v>118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="119" customFormat="1" ht="16.5" customHeight="1" spans="1:14">
      <c r="A5" s="133" t="s">
        <v>119</v>
      </c>
      <c r="B5" s="134"/>
      <c r="C5" s="135" t="s">
        <v>120</v>
      </c>
      <c r="D5" s="135" t="s">
        <v>121</v>
      </c>
      <c r="E5" s="136" t="s">
        <v>8</v>
      </c>
      <c r="F5" s="137" t="s">
        <v>9</v>
      </c>
      <c r="G5" s="138"/>
      <c r="H5" s="138"/>
      <c r="I5" s="138"/>
      <c r="J5" s="138"/>
      <c r="K5" s="138"/>
      <c r="L5" s="138"/>
      <c r="M5" s="138"/>
      <c r="N5" s="173"/>
    </row>
    <row r="6" s="119" customFormat="1" ht="16.5" customHeight="1" spans="1:14">
      <c r="A6" s="139"/>
      <c r="B6" s="140"/>
      <c r="C6" s="141"/>
      <c r="D6" s="135"/>
      <c r="E6" s="136"/>
      <c r="F6" s="137" t="s">
        <v>11</v>
      </c>
      <c r="G6" s="138"/>
      <c r="H6" s="138"/>
      <c r="I6" s="138"/>
      <c r="J6" s="138"/>
      <c r="K6" s="138"/>
      <c r="L6" s="173"/>
      <c r="M6" s="174" t="s">
        <v>67</v>
      </c>
      <c r="N6" s="147" t="s">
        <v>13</v>
      </c>
    </row>
    <row r="7" s="119" customFormat="1" ht="43.5" customHeight="1" spans="1:14">
      <c r="A7" s="142"/>
      <c r="B7" s="143"/>
      <c r="C7" s="141"/>
      <c r="D7" s="135"/>
      <c r="E7" s="136"/>
      <c r="F7" s="144" t="s">
        <v>21</v>
      </c>
      <c r="G7" s="145" t="s">
        <v>72</v>
      </c>
      <c r="H7" s="146" t="s">
        <v>73</v>
      </c>
      <c r="I7" s="146" t="s">
        <v>74</v>
      </c>
      <c r="J7" s="175" t="s">
        <v>75</v>
      </c>
      <c r="K7" s="146" t="s">
        <v>76</v>
      </c>
      <c r="L7" s="147" t="s">
        <v>77</v>
      </c>
      <c r="M7" s="176"/>
      <c r="N7" s="147"/>
    </row>
    <row r="8" s="120" customFormat="1" ht="15" customHeight="1" spans="1:14">
      <c r="A8" s="147" t="s">
        <v>11</v>
      </c>
      <c r="B8" s="148" t="s">
        <v>72</v>
      </c>
      <c r="C8" s="149">
        <v>972.5758</v>
      </c>
      <c r="D8" s="150" t="s">
        <v>122</v>
      </c>
      <c r="E8" s="151">
        <f>F8+M8+N8</f>
        <v>10</v>
      </c>
      <c r="F8" s="151">
        <f>SUM(G8:L8)</f>
        <v>10</v>
      </c>
      <c r="G8" s="151">
        <v>10</v>
      </c>
      <c r="H8" s="151"/>
      <c r="I8" s="151"/>
      <c r="J8" s="151"/>
      <c r="K8" s="151"/>
      <c r="L8" s="151"/>
      <c r="M8" s="151"/>
      <c r="N8" s="177"/>
    </row>
    <row r="9" s="120" customFormat="1" ht="15" customHeight="1" spans="1:14">
      <c r="A9" s="147"/>
      <c r="B9" s="148" t="s">
        <v>73</v>
      </c>
      <c r="C9" s="149"/>
      <c r="D9" s="152" t="s">
        <v>123</v>
      </c>
      <c r="E9" s="151">
        <f t="shared" ref="E9:E36" si="0">F9+M9+N9</f>
        <v>0</v>
      </c>
      <c r="F9" s="151">
        <f t="shared" ref="F9:F36" si="1">SUM(G9:L9)</f>
        <v>0</v>
      </c>
      <c r="G9" s="149"/>
      <c r="H9" s="149"/>
      <c r="I9" s="149"/>
      <c r="J9" s="149"/>
      <c r="K9" s="149"/>
      <c r="L9" s="149"/>
      <c r="M9" s="149"/>
      <c r="N9" s="177"/>
    </row>
    <row r="10" s="120" customFormat="1" ht="15" customHeight="1" spans="1:14">
      <c r="A10" s="147"/>
      <c r="B10" s="148" t="s">
        <v>74</v>
      </c>
      <c r="C10" s="149">
        <v>800</v>
      </c>
      <c r="D10" s="152" t="s">
        <v>124</v>
      </c>
      <c r="E10" s="151">
        <f t="shared" si="0"/>
        <v>0</v>
      </c>
      <c r="F10" s="151">
        <f t="shared" si="1"/>
        <v>0</v>
      </c>
      <c r="G10" s="149"/>
      <c r="H10" s="149"/>
      <c r="I10" s="149"/>
      <c r="J10" s="149"/>
      <c r="K10" s="149"/>
      <c r="L10" s="149"/>
      <c r="M10" s="149"/>
      <c r="N10" s="177"/>
    </row>
    <row r="11" s="120" customFormat="1" ht="15" customHeight="1" spans="1:14">
      <c r="A11" s="147"/>
      <c r="B11" s="148" t="s">
        <v>75</v>
      </c>
      <c r="C11" s="149"/>
      <c r="D11" s="152" t="s">
        <v>125</v>
      </c>
      <c r="E11" s="151">
        <f t="shared" si="0"/>
        <v>0</v>
      </c>
      <c r="F11" s="151">
        <f t="shared" si="1"/>
        <v>0</v>
      </c>
      <c r="G11" s="149"/>
      <c r="H11" s="149"/>
      <c r="I11" s="149"/>
      <c r="J11" s="149"/>
      <c r="K11" s="149"/>
      <c r="L11" s="149"/>
      <c r="M11" s="149"/>
      <c r="N11" s="177"/>
    </row>
    <row r="12" s="120" customFormat="1" ht="15" customHeight="1" spans="1:14">
      <c r="A12" s="147"/>
      <c r="B12" s="148" t="s">
        <v>76</v>
      </c>
      <c r="C12" s="149"/>
      <c r="D12" s="152" t="s">
        <v>126</v>
      </c>
      <c r="E12" s="151">
        <f t="shared" si="0"/>
        <v>0</v>
      </c>
      <c r="F12" s="151">
        <f t="shared" si="1"/>
        <v>0</v>
      </c>
      <c r="G12" s="149"/>
      <c r="H12" s="149"/>
      <c r="I12" s="149"/>
      <c r="J12" s="149"/>
      <c r="K12" s="149"/>
      <c r="L12" s="149"/>
      <c r="M12" s="149"/>
      <c r="N12" s="177"/>
    </row>
    <row r="13" s="120" customFormat="1" ht="15" customHeight="1" spans="1:14">
      <c r="A13" s="147"/>
      <c r="B13" s="153" t="s">
        <v>77</v>
      </c>
      <c r="C13" s="149"/>
      <c r="D13" s="152" t="s">
        <v>127</v>
      </c>
      <c r="E13" s="151">
        <f t="shared" si="0"/>
        <v>0</v>
      </c>
      <c r="F13" s="151">
        <f t="shared" si="1"/>
        <v>0</v>
      </c>
      <c r="G13" s="149"/>
      <c r="H13" s="149"/>
      <c r="I13" s="149"/>
      <c r="J13" s="149"/>
      <c r="K13" s="149"/>
      <c r="L13" s="149"/>
      <c r="M13" s="149"/>
      <c r="N13" s="177"/>
    </row>
    <row r="14" s="120" customFormat="1" ht="15" customHeight="1" spans="1:14">
      <c r="A14" s="154" t="s">
        <v>67</v>
      </c>
      <c r="B14" s="155"/>
      <c r="C14" s="149"/>
      <c r="D14" s="152" t="s">
        <v>128</v>
      </c>
      <c r="E14" s="151">
        <f t="shared" si="0"/>
        <v>0</v>
      </c>
      <c r="F14" s="151">
        <f t="shared" si="1"/>
        <v>0</v>
      </c>
      <c r="G14" s="149"/>
      <c r="H14" s="149"/>
      <c r="I14" s="149"/>
      <c r="J14" s="149"/>
      <c r="K14" s="149"/>
      <c r="L14" s="149"/>
      <c r="M14" s="149"/>
      <c r="N14" s="177"/>
    </row>
    <row r="15" s="120" customFormat="1" ht="15" customHeight="1" spans="1:14">
      <c r="A15" s="156" t="s">
        <v>13</v>
      </c>
      <c r="B15" s="157"/>
      <c r="C15" s="158"/>
      <c r="D15" s="150" t="s">
        <v>129</v>
      </c>
      <c r="E15" s="151">
        <f t="shared" si="0"/>
        <v>128.8</v>
      </c>
      <c r="F15" s="151">
        <f t="shared" si="1"/>
        <v>128.8</v>
      </c>
      <c r="G15" s="149">
        <v>128.8</v>
      </c>
      <c r="H15" s="149"/>
      <c r="I15" s="149"/>
      <c r="J15" s="149"/>
      <c r="K15" s="149"/>
      <c r="L15" s="149"/>
      <c r="M15" s="149"/>
      <c r="N15" s="177"/>
    </row>
    <row r="16" s="120" customFormat="1" ht="15" customHeight="1" spans="1:14">
      <c r="A16" s="159"/>
      <c r="B16" s="159"/>
      <c r="C16" s="160"/>
      <c r="D16" s="152" t="s">
        <v>130</v>
      </c>
      <c r="E16" s="151">
        <f t="shared" si="0"/>
        <v>0</v>
      </c>
      <c r="F16" s="151">
        <f t="shared" si="1"/>
        <v>0</v>
      </c>
      <c r="G16" s="149"/>
      <c r="H16" s="149"/>
      <c r="I16" s="149"/>
      <c r="J16" s="149"/>
      <c r="K16" s="149"/>
      <c r="L16" s="149"/>
      <c r="M16" s="149"/>
      <c r="N16" s="177"/>
    </row>
    <row r="17" s="120" customFormat="1" ht="15" customHeight="1" spans="1:14">
      <c r="A17" s="161"/>
      <c r="B17" s="162"/>
      <c r="C17" s="160"/>
      <c r="D17" s="152" t="s">
        <v>131</v>
      </c>
      <c r="E17" s="151">
        <f t="shared" si="0"/>
        <v>43.7</v>
      </c>
      <c r="F17" s="151">
        <f t="shared" si="1"/>
        <v>43.7</v>
      </c>
      <c r="G17" s="149">
        <v>43.7</v>
      </c>
      <c r="H17" s="149"/>
      <c r="I17" s="149"/>
      <c r="J17" s="149"/>
      <c r="K17" s="149"/>
      <c r="L17" s="149"/>
      <c r="M17" s="149"/>
      <c r="N17" s="177"/>
    </row>
    <row r="18" s="120" customFormat="1" ht="15" customHeight="1" spans="1:14">
      <c r="A18" s="161"/>
      <c r="B18" s="162"/>
      <c r="C18" s="160"/>
      <c r="D18" s="150" t="s">
        <v>132</v>
      </c>
      <c r="E18" s="151">
        <f t="shared" si="0"/>
        <v>0</v>
      </c>
      <c r="F18" s="151">
        <f t="shared" si="1"/>
        <v>0</v>
      </c>
      <c r="G18" s="149"/>
      <c r="H18" s="149"/>
      <c r="I18" s="149"/>
      <c r="J18" s="149"/>
      <c r="K18" s="149"/>
      <c r="L18" s="149"/>
      <c r="M18" s="149"/>
      <c r="N18" s="177"/>
    </row>
    <row r="19" s="120" customFormat="1" ht="15" customHeight="1" spans="1:14">
      <c r="A19" s="161"/>
      <c r="B19" s="162"/>
      <c r="C19" s="160"/>
      <c r="D19" s="150" t="s">
        <v>133</v>
      </c>
      <c r="E19" s="151">
        <f t="shared" si="0"/>
        <v>0</v>
      </c>
      <c r="F19" s="151">
        <f t="shared" si="1"/>
        <v>0</v>
      </c>
      <c r="G19" s="149"/>
      <c r="H19" s="149"/>
      <c r="I19" s="149"/>
      <c r="J19" s="149"/>
      <c r="K19" s="149"/>
      <c r="L19" s="149"/>
      <c r="M19" s="149"/>
      <c r="N19" s="177"/>
    </row>
    <row r="20" s="120" customFormat="1" ht="15" customHeight="1" spans="1:14">
      <c r="A20" s="163"/>
      <c r="B20" s="164"/>
      <c r="C20" s="160"/>
      <c r="D20" s="152" t="s">
        <v>134</v>
      </c>
      <c r="E20" s="151">
        <f t="shared" si="0"/>
        <v>0</v>
      </c>
      <c r="F20" s="151">
        <f t="shared" si="1"/>
        <v>0</v>
      </c>
      <c r="G20" s="151"/>
      <c r="H20" s="151"/>
      <c r="I20" s="151"/>
      <c r="J20" s="151"/>
      <c r="K20" s="151"/>
      <c r="L20" s="151"/>
      <c r="M20" s="151"/>
      <c r="N20" s="177"/>
    </row>
    <row r="21" s="120" customFormat="1" ht="15" customHeight="1" spans="1:14">
      <c r="A21" s="161"/>
      <c r="B21" s="162"/>
      <c r="C21" s="160"/>
      <c r="D21" s="152" t="s">
        <v>135</v>
      </c>
      <c r="E21" s="151">
        <f t="shared" si="0"/>
        <v>0</v>
      </c>
      <c r="F21" s="151">
        <f t="shared" si="1"/>
        <v>0</v>
      </c>
      <c r="G21" s="151"/>
      <c r="H21" s="151"/>
      <c r="I21" s="151"/>
      <c r="J21" s="151"/>
      <c r="K21" s="151"/>
      <c r="L21" s="151"/>
      <c r="M21" s="151"/>
      <c r="N21" s="177"/>
    </row>
    <row r="22" s="120" customFormat="1" ht="15" customHeight="1" spans="1:14">
      <c r="A22" s="161"/>
      <c r="B22" s="162"/>
      <c r="C22" s="160"/>
      <c r="D22" s="152" t="s">
        <v>136</v>
      </c>
      <c r="E22" s="151">
        <f t="shared" si="0"/>
        <v>0</v>
      </c>
      <c r="F22" s="151">
        <f t="shared" si="1"/>
        <v>0</v>
      </c>
      <c r="G22" s="151"/>
      <c r="H22" s="151"/>
      <c r="I22" s="151"/>
      <c r="J22" s="151"/>
      <c r="K22" s="151"/>
      <c r="L22" s="151"/>
      <c r="M22" s="151"/>
      <c r="N22" s="177"/>
    </row>
    <row r="23" s="120" customFormat="1" ht="15" customHeight="1" spans="1:14">
      <c r="A23" s="148"/>
      <c r="B23" s="148"/>
      <c r="C23" s="151"/>
      <c r="D23" s="152" t="s">
        <v>137</v>
      </c>
      <c r="E23" s="151">
        <f t="shared" si="0"/>
        <v>0</v>
      </c>
      <c r="F23" s="151">
        <f t="shared" si="1"/>
        <v>0</v>
      </c>
      <c r="G23" s="151"/>
      <c r="H23" s="151"/>
      <c r="I23" s="151"/>
      <c r="J23" s="151"/>
      <c r="K23" s="151"/>
      <c r="L23" s="151"/>
      <c r="M23" s="151"/>
      <c r="N23" s="177"/>
    </row>
    <row r="24" s="120" customFormat="1" ht="15" customHeight="1" spans="1:14">
      <c r="A24" s="154"/>
      <c r="B24" s="155"/>
      <c r="C24" s="151"/>
      <c r="D24" s="152" t="s">
        <v>138</v>
      </c>
      <c r="E24" s="151">
        <f t="shared" si="0"/>
        <v>0</v>
      </c>
      <c r="F24" s="151">
        <f t="shared" si="1"/>
        <v>0</v>
      </c>
      <c r="G24" s="151"/>
      <c r="H24" s="151"/>
      <c r="I24" s="151"/>
      <c r="J24" s="151"/>
      <c r="K24" s="151"/>
      <c r="L24" s="151"/>
      <c r="M24" s="151"/>
      <c r="N24" s="177"/>
    </row>
    <row r="25" s="120" customFormat="1" ht="15" customHeight="1" spans="1:14">
      <c r="A25" s="154"/>
      <c r="B25" s="155"/>
      <c r="C25" s="151"/>
      <c r="D25" s="152" t="s">
        <v>139</v>
      </c>
      <c r="E25" s="151">
        <f t="shared" si="0"/>
        <v>0</v>
      </c>
      <c r="F25" s="151">
        <f t="shared" si="1"/>
        <v>0</v>
      </c>
      <c r="G25" s="151"/>
      <c r="H25" s="151"/>
      <c r="I25" s="151"/>
      <c r="J25" s="151"/>
      <c r="K25" s="151"/>
      <c r="L25" s="151"/>
      <c r="M25" s="151"/>
      <c r="N25" s="177"/>
    </row>
    <row r="26" s="120" customFormat="1" ht="15" customHeight="1" spans="1:14">
      <c r="A26" s="154"/>
      <c r="B26" s="155"/>
      <c r="C26" s="151"/>
      <c r="D26" s="152" t="s">
        <v>140</v>
      </c>
      <c r="E26" s="151">
        <f t="shared" si="0"/>
        <v>1590.0758</v>
      </c>
      <c r="F26" s="151">
        <f t="shared" si="1"/>
        <v>1590.0758</v>
      </c>
      <c r="G26" s="151">
        <v>790.0758</v>
      </c>
      <c r="H26" s="151"/>
      <c r="I26" s="151">
        <v>800</v>
      </c>
      <c r="J26" s="151"/>
      <c r="K26" s="151"/>
      <c r="L26" s="151"/>
      <c r="M26" s="151"/>
      <c r="N26" s="177"/>
    </row>
    <row r="27" s="120" customFormat="1" ht="15" customHeight="1" spans="1:14">
      <c r="A27" s="154"/>
      <c r="B27" s="155"/>
      <c r="C27" s="151"/>
      <c r="D27" s="152" t="s">
        <v>141</v>
      </c>
      <c r="E27" s="151">
        <f t="shared" si="0"/>
        <v>0</v>
      </c>
      <c r="F27" s="151">
        <f t="shared" si="1"/>
        <v>0</v>
      </c>
      <c r="G27" s="151"/>
      <c r="H27" s="151"/>
      <c r="I27" s="151"/>
      <c r="J27" s="151"/>
      <c r="K27" s="151"/>
      <c r="L27" s="151"/>
      <c r="M27" s="151"/>
      <c r="N27" s="177"/>
    </row>
    <row r="28" s="120" customFormat="1" ht="15" customHeight="1" spans="1:14">
      <c r="A28" s="154"/>
      <c r="B28" s="155"/>
      <c r="C28" s="151"/>
      <c r="D28" s="152" t="s">
        <v>142</v>
      </c>
      <c r="E28" s="151">
        <f t="shared" si="0"/>
        <v>0</v>
      </c>
      <c r="F28" s="151">
        <f t="shared" si="1"/>
        <v>0</v>
      </c>
      <c r="G28" s="151"/>
      <c r="H28" s="151"/>
      <c r="I28" s="151"/>
      <c r="J28" s="151"/>
      <c r="K28" s="151"/>
      <c r="L28" s="151"/>
      <c r="M28" s="151"/>
      <c r="N28" s="177"/>
    </row>
    <row r="29" s="120" customFormat="1" ht="15" customHeight="1" spans="1:14">
      <c r="A29" s="154"/>
      <c r="B29" s="155"/>
      <c r="C29" s="151"/>
      <c r="D29" s="152" t="s">
        <v>143</v>
      </c>
      <c r="E29" s="151">
        <f t="shared" si="0"/>
        <v>0</v>
      </c>
      <c r="F29" s="151">
        <f t="shared" si="1"/>
        <v>0</v>
      </c>
      <c r="G29" s="151"/>
      <c r="H29" s="151"/>
      <c r="I29" s="151"/>
      <c r="J29" s="151"/>
      <c r="K29" s="151"/>
      <c r="L29" s="151"/>
      <c r="M29" s="151"/>
      <c r="N29" s="177"/>
    </row>
    <row r="30" s="120" customFormat="1" ht="15" customHeight="1" spans="1:14">
      <c r="A30" s="154"/>
      <c r="B30" s="155"/>
      <c r="C30" s="151"/>
      <c r="D30" s="152" t="s">
        <v>144</v>
      </c>
      <c r="E30" s="151">
        <f t="shared" si="0"/>
        <v>0</v>
      </c>
      <c r="F30" s="151">
        <f t="shared" si="1"/>
        <v>0</v>
      </c>
      <c r="G30" s="151"/>
      <c r="H30" s="151"/>
      <c r="I30" s="151"/>
      <c r="J30" s="151"/>
      <c r="K30" s="151"/>
      <c r="L30" s="151"/>
      <c r="M30" s="151"/>
      <c r="N30" s="177"/>
    </row>
    <row r="31" s="120" customFormat="1" ht="15" customHeight="1" spans="1:14">
      <c r="A31" s="154"/>
      <c r="B31" s="155"/>
      <c r="C31" s="151"/>
      <c r="D31" s="152" t="s">
        <v>145</v>
      </c>
      <c r="E31" s="151">
        <f t="shared" si="0"/>
        <v>0</v>
      </c>
      <c r="F31" s="151">
        <f t="shared" si="1"/>
        <v>0</v>
      </c>
      <c r="G31" s="151"/>
      <c r="H31" s="151"/>
      <c r="I31" s="151"/>
      <c r="J31" s="151"/>
      <c r="K31" s="151"/>
      <c r="L31" s="151"/>
      <c r="M31" s="151"/>
      <c r="N31" s="177"/>
    </row>
    <row r="32" s="120" customFormat="1" ht="15" customHeight="1" spans="1:14">
      <c r="A32" s="154"/>
      <c r="B32" s="155"/>
      <c r="C32" s="151"/>
      <c r="D32" s="152" t="s">
        <v>146</v>
      </c>
      <c r="E32" s="151">
        <f t="shared" si="0"/>
        <v>0</v>
      </c>
      <c r="F32" s="151">
        <f t="shared" si="1"/>
        <v>0</v>
      </c>
      <c r="G32" s="151"/>
      <c r="H32" s="151"/>
      <c r="I32" s="151"/>
      <c r="J32" s="151"/>
      <c r="K32" s="151"/>
      <c r="L32" s="151"/>
      <c r="M32" s="151"/>
      <c r="N32" s="177"/>
    </row>
    <row r="33" s="120" customFormat="1" ht="15" customHeight="1" spans="1:14">
      <c r="A33" s="154"/>
      <c r="B33" s="155"/>
      <c r="C33" s="151"/>
      <c r="D33" s="152" t="s">
        <v>147</v>
      </c>
      <c r="E33" s="151">
        <f t="shared" si="0"/>
        <v>0</v>
      </c>
      <c r="F33" s="151">
        <f t="shared" si="1"/>
        <v>0</v>
      </c>
      <c r="G33" s="151"/>
      <c r="H33" s="151"/>
      <c r="I33" s="151"/>
      <c r="J33" s="151"/>
      <c r="K33" s="151"/>
      <c r="L33" s="151"/>
      <c r="M33" s="151"/>
      <c r="N33" s="177"/>
    </row>
    <row r="34" s="120" customFormat="1" ht="15" customHeight="1" spans="1:14">
      <c r="A34" s="154"/>
      <c r="B34" s="155"/>
      <c r="C34" s="151"/>
      <c r="D34" s="152" t="s">
        <v>148</v>
      </c>
      <c r="E34" s="151">
        <f t="shared" si="0"/>
        <v>0</v>
      </c>
      <c r="F34" s="151">
        <f t="shared" si="1"/>
        <v>0</v>
      </c>
      <c r="G34" s="151"/>
      <c r="H34" s="151"/>
      <c r="I34" s="151"/>
      <c r="J34" s="151"/>
      <c r="K34" s="151"/>
      <c r="L34" s="151"/>
      <c r="M34" s="151"/>
      <c r="N34" s="177"/>
    </row>
    <row r="35" s="120" customFormat="1" ht="15" customHeight="1" spans="1:14">
      <c r="A35" s="154"/>
      <c r="B35" s="155"/>
      <c r="C35" s="151"/>
      <c r="D35" s="152" t="s">
        <v>149</v>
      </c>
      <c r="E35" s="151">
        <f t="shared" si="0"/>
        <v>0</v>
      </c>
      <c r="F35" s="151">
        <f t="shared" si="1"/>
        <v>0</v>
      </c>
      <c r="G35" s="151"/>
      <c r="H35" s="151"/>
      <c r="I35" s="151"/>
      <c r="J35" s="151"/>
      <c r="K35" s="151"/>
      <c r="L35" s="151"/>
      <c r="M35" s="151"/>
      <c r="N35" s="178"/>
    </row>
    <row r="36" s="120" customFormat="1" ht="15" customHeight="1" spans="1:14">
      <c r="A36" s="154"/>
      <c r="B36" s="155"/>
      <c r="C36" s="151"/>
      <c r="D36" s="152" t="s">
        <v>150</v>
      </c>
      <c r="E36" s="151">
        <f t="shared" si="0"/>
        <v>0</v>
      </c>
      <c r="F36" s="151">
        <f t="shared" si="1"/>
        <v>0</v>
      </c>
      <c r="G36" s="151"/>
      <c r="H36" s="151"/>
      <c r="I36" s="151"/>
      <c r="J36" s="151"/>
      <c r="K36" s="151"/>
      <c r="L36" s="151"/>
      <c r="M36" s="151"/>
      <c r="N36" s="178"/>
    </row>
    <row r="37" s="120" customFormat="1" ht="15" customHeight="1" spans="1:14">
      <c r="A37" s="129" t="s">
        <v>151</v>
      </c>
      <c r="B37" s="131"/>
      <c r="C37" s="160">
        <f>SUM(C8:C36)</f>
        <v>1772.5758</v>
      </c>
      <c r="D37" s="165" t="s">
        <v>59</v>
      </c>
      <c r="E37" s="151">
        <f>SUM(E8:E36)</f>
        <v>1772.5758</v>
      </c>
      <c r="F37" s="151">
        <f t="shared" ref="F37:N37" si="2">SUM(F8:F36)</f>
        <v>1772.5758</v>
      </c>
      <c r="G37" s="151">
        <f t="shared" si="2"/>
        <v>972.5758</v>
      </c>
      <c r="H37" s="151">
        <f t="shared" si="2"/>
        <v>0</v>
      </c>
      <c r="I37" s="151">
        <f t="shared" si="2"/>
        <v>800</v>
      </c>
      <c r="J37" s="151">
        <f t="shared" si="2"/>
        <v>0</v>
      </c>
      <c r="K37" s="151">
        <f t="shared" si="2"/>
        <v>0</v>
      </c>
      <c r="L37" s="151">
        <f t="shared" si="2"/>
        <v>0</v>
      </c>
      <c r="M37" s="151">
        <f t="shared" si="2"/>
        <v>0</v>
      </c>
      <c r="N37" s="151">
        <f t="shared" si="2"/>
        <v>0</v>
      </c>
    </row>
    <row r="38" s="119" customFormat="1" ht="15" customHeight="1" spans="1:14">
      <c r="A38" s="166" t="s">
        <v>60</v>
      </c>
      <c r="B38" s="167"/>
      <c r="C38" s="120"/>
      <c r="D38" s="43"/>
      <c r="E38" s="120"/>
      <c r="F38" s="120"/>
      <c r="G38" s="120"/>
      <c r="H38" s="120"/>
      <c r="I38" s="120"/>
      <c r="J38" s="120"/>
      <c r="K38" s="179"/>
      <c r="L38" s="120"/>
      <c r="M38" s="120"/>
      <c r="N38" s="43"/>
    </row>
    <row r="39" s="119" customFormat="1" ht="14.25" spans="1:14">
      <c r="A39" s="168"/>
      <c r="B39" s="168"/>
      <c r="N39"/>
    </row>
    <row r="40" s="119" customFormat="1" ht="14.25" spans="1:14">
      <c r="A40" s="168"/>
      <c r="B40" s="168"/>
      <c r="N40"/>
    </row>
    <row r="41" s="119" customFormat="1" ht="14.25" spans="1:14">
      <c r="A41" s="168"/>
      <c r="B41" s="168"/>
      <c r="N41"/>
    </row>
    <row r="42" s="119" customFormat="1" ht="14.25" spans="1:14">
      <c r="A42" s="168"/>
      <c r="B42" s="168"/>
      <c r="N42"/>
    </row>
    <row r="43" s="119" customFormat="1" ht="14.25" spans="1:14">
      <c r="A43" s="168"/>
      <c r="B43" s="168"/>
      <c r="N43"/>
    </row>
    <row r="44" s="119" customFormat="1" ht="14.25" spans="1:14">
      <c r="A44" s="168"/>
      <c r="B44" s="168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3"/>
  <sheetViews>
    <sheetView showGridLines="0" showZeros="0" workbookViewId="0">
      <selection activeCell="P16" sqref="P16"/>
    </sheetView>
  </sheetViews>
  <sheetFormatPr defaultColWidth="7.25" defaultRowHeight="11.25"/>
  <cols>
    <col min="1" max="3" width="4.125" style="111" customWidth="1"/>
    <col min="4" max="4" width="7.125" style="111" customWidth="1"/>
    <col min="5" max="5" width="28.5" style="111" customWidth="1"/>
    <col min="6" max="15" width="9.5" style="111" customWidth="1"/>
    <col min="16" max="247" width="7.25" style="111" customWidth="1"/>
    <col min="248" max="16384" width="7.25" style="111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152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49" t="s">
        <v>153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9" customFormat="1" ht="21.6" customHeight="1" spans="1:247">
      <c r="A8" s="36"/>
      <c r="B8" s="36"/>
      <c r="C8" s="36"/>
      <c r="D8" s="36" t="s">
        <v>82</v>
      </c>
      <c r="E8" s="36" t="s">
        <v>8</v>
      </c>
      <c r="F8" s="80">
        <f t="shared" ref="F8:F16" si="0">G8+K8</f>
        <v>1772.5758</v>
      </c>
      <c r="G8" s="80">
        <f t="shared" ref="G8:G16" si="1">SUM(H8:J8)</f>
        <v>1762.5758</v>
      </c>
      <c r="H8" s="80">
        <f t="shared" ref="H8:K8" si="2">SUM(H9:H16)</f>
        <v>897.6926</v>
      </c>
      <c r="I8" s="80">
        <f t="shared" si="2"/>
        <v>854.9</v>
      </c>
      <c r="J8" s="80">
        <f t="shared" si="2"/>
        <v>9.9832</v>
      </c>
      <c r="K8" s="80">
        <f t="shared" si="2"/>
        <v>10</v>
      </c>
      <c r="L8" s="80">
        <v>10</v>
      </c>
      <c r="M8" s="80">
        <f t="shared" ref="M8" si="3">SUM(M9:M15)</f>
        <v>0</v>
      </c>
      <c r="N8" s="80">
        <v>10</v>
      </c>
      <c r="O8" s="80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ht="21.6" customHeight="1" spans="1:247">
      <c r="A9" s="112" t="s">
        <v>83</v>
      </c>
      <c r="B9" s="112" t="s">
        <v>84</v>
      </c>
      <c r="C9" s="112" t="s">
        <v>85</v>
      </c>
      <c r="D9" s="113"/>
      <c r="E9" s="114" t="s">
        <v>86</v>
      </c>
      <c r="F9" s="80">
        <f t="shared" si="0"/>
        <v>10</v>
      </c>
      <c r="G9" s="80">
        <f t="shared" si="1"/>
        <v>0</v>
      </c>
      <c r="H9" s="80"/>
      <c r="I9" s="80"/>
      <c r="J9" s="80"/>
      <c r="K9" s="118">
        <f t="shared" ref="K9:K14" si="4">L9+O9</f>
        <v>10</v>
      </c>
      <c r="L9" s="118">
        <v>10</v>
      </c>
      <c r="M9" s="118"/>
      <c r="N9" s="118">
        <v>10</v>
      </c>
      <c r="O9" s="1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5" t="s">
        <v>87</v>
      </c>
      <c r="B10" s="112" t="s">
        <v>85</v>
      </c>
      <c r="C10" s="112" t="s">
        <v>88</v>
      </c>
      <c r="D10" s="113"/>
      <c r="E10" s="114" t="s">
        <v>89</v>
      </c>
      <c r="F10" s="80">
        <f t="shared" si="0"/>
        <v>2.2</v>
      </c>
      <c r="G10" s="80">
        <f t="shared" si="1"/>
        <v>2.2</v>
      </c>
      <c r="H10" s="80"/>
      <c r="I10" s="80"/>
      <c r="J10" s="80">
        <v>2.2</v>
      </c>
      <c r="K10" s="118">
        <f t="shared" si="4"/>
        <v>0</v>
      </c>
      <c r="L10" s="118">
        <f t="shared" ref="L10:L14" si="5">M10+N10</f>
        <v>0</v>
      </c>
      <c r="M10" s="118"/>
      <c r="N10" s="118"/>
      <c r="O10" s="1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16"/>
      <c r="B11" s="112" t="s">
        <v>90</v>
      </c>
      <c r="C11" s="112" t="s">
        <v>91</v>
      </c>
      <c r="D11" s="113"/>
      <c r="E11" s="114" t="s">
        <v>92</v>
      </c>
      <c r="F11" s="80">
        <f t="shared" si="0"/>
        <v>116.4</v>
      </c>
      <c r="G11" s="80">
        <f t="shared" si="1"/>
        <v>116.4</v>
      </c>
      <c r="H11" s="80">
        <v>116.4</v>
      </c>
      <c r="I11" s="80"/>
      <c r="J11" s="80"/>
      <c r="K11" s="118">
        <f t="shared" si="4"/>
        <v>0</v>
      </c>
      <c r="L11" s="118">
        <f t="shared" si="5"/>
        <v>0</v>
      </c>
      <c r="M11" s="118"/>
      <c r="N11" s="118"/>
      <c r="O11" s="1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 s="116"/>
      <c r="B12" s="115" t="s">
        <v>93</v>
      </c>
      <c r="C12" s="112" t="s">
        <v>88</v>
      </c>
      <c r="D12" s="113"/>
      <c r="E12" s="114" t="s">
        <v>94</v>
      </c>
      <c r="F12" s="80">
        <f t="shared" si="0"/>
        <v>5.1</v>
      </c>
      <c r="G12" s="80">
        <f t="shared" si="1"/>
        <v>5.1</v>
      </c>
      <c r="H12" s="80">
        <v>5.1</v>
      </c>
      <c r="I12" s="80"/>
      <c r="J12" s="80"/>
      <c r="K12" s="118">
        <f t="shared" si="4"/>
        <v>0</v>
      </c>
      <c r="L12" s="118">
        <f t="shared" si="5"/>
        <v>0</v>
      </c>
      <c r="M12" s="118"/>
      <c r="N12" s="118"/>
      <c r="O12" s="1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6"/>
      <c r="B13" s="116"/>
      <c r="C13" s="112" t="s">
        <v>95</v>
      </c>
      <c r="D13" s="113"/>
      <c r="E13" s="114" t="s">
        <v>96</v>
      </c>
      <c r="F13" s="80">
        <f t="shared" si="0"/>
        <v>1.46</v>
      </c>
      <c r="G13" s="80">
        <f t="shared" si="1"/>
        <v>1.46</v>
      </c>
      <c r="H13" s="80">
        <v>1.46</v>
      </c>
      <c r="I13" s="80"/>
      <c r="J13" s="80"/>
      <c r="K13" s="118">
        <f t="shared" si="4"/>
        <v>0</v>
      </c>
      <c r="L13" s="118">
        <f t="shared" si="5"/>
        <v>0</v>
      </c>
      <c r="M13" s="118"/>
      <c r="N13" s="118"/>
      <c r="O13" s="1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7"/>
      <c r="B14" s="117"/>
      <c r="C14" s="112" t="s">
        <v>97</v>
      </c>
      <c r="D14" s="113"/>
      <c r="E14" s="114" t="s">
        <v>98</v>
      </c>
      <c r="F14" s="80">
        <f t="shared" si="0"/>
        <v>3.64</v>
      </c>
      <c r="G14" s="80">
        <f t="shared" si="1"/>
        <v>3.64</v>
      </c>
      <c r="H14" s="80">
        <v>3.64</v>
      </c>
      <c r="I14" s="80"/>
      <c r="J14" s="80"/>
      <c r="K14" s="118">
        <f t="shared" si="4"/>
        <v>0</v>
      </c>
      <c r="L14" s="118">
        <f t="shared" si="5"/>
        <v>0</v>
      </c>
      <c r="M14" s="118"/>
      <c r="N14" s="118"/>
      <c r="O14" s="1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12" t="s">
        <v>99</v>
      </c>
      <c r="B15" s="112" t="s">
        <v>84</v>
      </c>
      <c r="C15" s="112" t="s">
        <v>88</v>
      </c>
      <c r="D15" s="113"/>
      <c r="E15" s="114" t="s">
        <v>100</v>
      </c>
      <c r="F15" s="80">
        <f t="shared" si="0"/>
        <v>43.7</v>
      </c>
      <c r="G15" s="80">
        <f t="shared" si="1"/>
        <v>43.7</v>
      </c>
      <c r="H15" s="80">
        <v>43.7</v>
      </c>
      <c r="I15" s="80"/>
      <c r="J15" s="80"/>
      <c r="K15" s="118"/>
      <c r="L15" s="118"/>
      <c r="M15" s="118"/>
      <c r="N15" s="118"/>
      <c r="O15" s="1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12" t="s">
        <v>101</v>
      </c>
      <c r="B16" s="112" t="s">
        <v>88</v>
      </c>
      <c r="C16" s="112" t="s">
        <v>88</v>
      </c>
      <c r="D16" s="113"/>
      <c r="E16" s="114" t="s">
        <v>102</v>
      </c>
      <c r="F16" s="80">
        <f t="shared" si="0"/>
        <v>1590.0758</v>
      </c>
      <c r="G16" s="80">
        <f t="shared" si="1"/>
        <v>1590.0758</v>
      </c>
      <c r="H16" s="80">
        <v>727.3926</v>
      </c>
      <c r="I16" s="80">
        <v>854.9</v>
      </c>
      <c r="J16" s="80">
        <v>7.7832</v>
      </c>
      <c r="K16" s="118">
        <f>L16+O16</f>
        <v>0</v>
      </c>
      <c r="L16" s="118"/>
      <c r="M16" s="118"/>
      <c r="N16" s="118"/>
      <c r="O16" s="1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</sheetData>
  <sheetProtection formatCells="0" formatColumns="0" formatRows="0"/>
  <mergeCells count="13">
    <mergeCell ref="A3:E3"/>
    <mergeCell ref="L5:N5"/>
    <mergeCell ref="A10:A14"/>
    <mergeCell ref="B12:B14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6"/>
  <sheetViews>
    <sheetView showGridLines="0" tabSelected="1" workbookViewId="0">
      <selection activeCell="L22" sqref="L22"/>
    </sheetView>
  </sheetViews>
  <sheetFormatPr defaultColWidth="6.875" defaultRowHeight="11.25"/>
  <cols>
    <col min="1" max="1" width="10.25" style="87" customWidth="1"/>
    <col min="2" max="2" width="11" style="87" customWidth="1"/>
    <col min="3" max="3" width="27.375" style="87" customWidth="1"/>
    <col min="4" max="4" width="6.125" style="87" customWidth="1"/>
    <col min="5" max="5" width="4.75" style="87" customWidth="1"/>
    <col min="6" max="6" width="27.375" style="87" customWidth="1"/>
    <col min="7" max="7" width="11.625" style="87" customWidth="1"/>
    <col min="8" max="8" width="11.5" style="87" customWidth="1"/>
    <col min="9" max="9" width="11.375" style="87" customWidth="1"/>
    <col min="10" max="10" width="7" style="87" customWidth="1"/>
    <col min="11" max="11" width="8.625" style="87" customWidth="1"/>
    <col min="12" max="12" width="8.25" style="87" customWidth="1"/>
    <col min="13" max="13" width="6.875" style="87" customWidth="1"/>
    <col min="14" max="16" width="7.625" style="87" customWidth="1"/>
    <col min="17" max="180" width="6.875" style="87" customWidth="1"/>
    <col min="181" max="16384" width="6.875" style="87"/>
  </cols>
  <sheetData>
    <row r="1" ht="18.75" customHeight="1" spans="1:180">
      <c r="A1" s="88"/>
      <c r="B1" s="88"/>
      <c r="J1" s="90"/>
      <c r="K1" s="90"/>
      <c r="L1" s="90"/>
      <c r="M1" s="90"/>
      <c r="N1" s="90"/>
      <c r="O1" s="90"/>
      <c r="P1" s="90"/>
      <c r="Q1" s="90"/>
      <c r="R1" s="90"/>
      <c r="S1" s="90"/>
      <c r="T1" s="38" t="s">
        <v>154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</row>
    <row r="2" ht="25.5" customHeight="1" spans="1:180">
      <c r="A2" s="89" t="s">
        <v>155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</row>
    <row r="3" ht="29.25" customHeight="1" spans="1:180">
      <c r="A3" s="4" t="s">
        <v>2</v>
      </c>
      <c r="B3" s="4"/>
      <c r="C3" s="4"/>
      <c r="D3" s="4"/>
      <c r="E3" s="4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05" t="s">
        <v>3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</row>
    <row r="4" ht="29.25" customHeight="1" spans="1:180">
      <c r="A4" s="91" t="s">
        <v>156</v>
      </c>
      <c r="B4" s="91"/>
      <c r="C4" s="91"/>
      <c r="D4" s="92" t="s">
        <v>157</v>
      </c>
      <c r="E4" s="92"/>
      <c r="F4" s="92"/>
      <c r="G4" s="93" t="s">
        <v>58</v>
      </c>
      <c r="H4" s="94" t="s">
        <v>11</v>
      </c>
      <c r="I4" s="94"/>
      <c r="J4" s="101" t="s">
        <v>66</v>
      </c>
      <c r="K4" s="101"/>
      <c r="L4" s="101"/>
      <c r="M4" s="102" t="s">
        <v>67</v>
      </c>
      <c r="N4" s="102"/>
      <c r="O4" s="102"/>
      <c r="P4" s="102" t="s">
        <v>13</v>
      </c>
      <c r="Q4" s="102" t="s">
        <v>14</v>
      </c>
      <c r="R4" s="106" t="s">
        <v>15</v>
      </c>
      <c r="S4" s="102" t="s">
        <v>48</v>
      </c>
      <c r="T4" s="102" t="s">
        <v>68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</row>
    <row r="5" s="85" customFormat="1" ht="22.5" customHeight="1" spans="1:180">
      <c r="A5" s="93" t="s">
        <v>63</v>
      </c>
      <c r="B5" s="93"/>
      <c r="C5" s="95" t="s">
        <v>158</v>
      </c>
      <c r="D5" s="95" t="s">
        <v>63</v>
      </c>
      <c r="E5" s="95"/>
      <c r="F5" s="95" t="s">
        <v>158</v>
      </c>
      <c r="G5" s="93"/>
      <c r="H5" s="94"/>
      <c r="I5" s="94"/>
      <c r="J5" s="101"/>
      <c r="K5" s="101"/>
      <c r="L5" s="101"/>
      <c r="M5" s="102"/>
      <c r="N5" s="102"/>
      <c r="O5" s="102"/>
      <c r="P5" s="102"/>
      <c r="Q5" s="102"/>
      <c r="R5" s="107"/>
      <c r="S5" s="102"/>
      <c r="T5" s="102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</row>
    <row r="6" s="85" customFormat="1" ht="36" spans="1:180">
      <c r="A6" s="95" t="s">
        <v>69</v>
      </c>
      <c r="B6" s="95" t="s">
        <v>70</v>
      </c>
      <c r="C6" s="95"/>
      <c r="D6" s="95" t="s">
        <v>69</v>
      </c>
      <c r="E6" s="95" t="s">
        <v>70</v>
      </c>
      <c r="F6" s="95"/>
      <c r="G6" s="93"/>
      <c r="H6" s="94" t="s">
        <v>21</v>
      </c>
      <c r="I6" s="94" t="s">
        <v>159</v>
      </c>
      <c r="J6" s="101" t="s">
        <v>21</v>
      </c>
      <c r="K6" s="103" t="s">
        <v>78</v>
      </c>
      <c r="L6" s="104" t="s">
        <v>79</v>
      </c>
      <c r="M6" s="101" t="s">
        <v>21</v>
      </c>
      <c r="N6" s="104" t="s">
        <v>80</v>
      </c>
      <c r="O6" s="102" t="s">
        <v>79</v>
      </c>
      <c r="P6" s="102"/>
      <c r="Q6" s="102"/>
      <c r="R6" s="108"/>
      <c r="S6" s="102"/>
      <c r="T6" s="102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</row>
    <row r="7" s="85" customFormat="1" ht="18.75" customHeight="1" spans="1:180">
      <c r="A7" s="96" t="s">
        <v>81</v>
      </c>
      <c r="B7" s="96" t="s">
        <v>81</v>
      </c>
      <c r="C7" s="97" t="s">
        <v>81</v>
      </c>
      <c r="D7" s="97"/>
      <c r="E7" s="97"/>
      <c r="F7" s="97"/>
      <c r="G7" s="96">
        <v>1</v>
      </c>
      <c r="H7" s="96">
        <v>2</v>
      </c>
      <c r="I7" s="96">
        <v>3</v>
      </c>
      <c r="J7" s="96">
        <v>4</v>
      </c>
      <c r="K7" s="96">
        <v>5</v>
      </c>
      <c r="L7" s="96">
        <v>6</v>
      </c>
      <c r="M7" s="96">
        <v>7</v>
      </c>
      <c r="N7" s="96">
        <v>8</v>
      </c>
      <c r="O7" s="96">
        <v>9</v>
      </c>
      <c r="P7" s="96">
        <v>10</v>
      </c>
      <c r="Q7" s="96">
        <v>11</v>
      </c>
      <c r="R7" s="96">
        <v>12</v>
      </c>
      <c r="S7" s="96">
        <v>13</v>
      </c>
      <c r="T7" s="96">
        <v>14</v>
      </c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</row>
    <row r="8" s="85" customFormat="1" ht="18.75" customHeight="1" spans="1:180">
      <c r="A8" s="96"/>
      <c r="B8" s="96"/>
      <c r="C8" s="97" t="s">
        <v>8</v>
      </c>
      <c r="D8" s="97"/>
      <c r="E8" s="97"/>
      <c r="F8" s="97"/>
      <c r="G8" s="98">
        <f>SUM(G9:G19)</f>
        <v>1762.5758</v>
      </c>
      <c r="H8" s="98">
        <f t="shared" ref="H8:I8" si="0">SUM(H9:H19)</f>
        <v>1762.5758</v>
      </c>
      <c r="I8" s="98">
        <f t="shared" si="0"/>
        <v>962.5758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</row>
    <row r="9" s="86" customFormat="1" ht="18" customHeight="1" spans="1:180">
      <c r="A9" s="14" t="s">
        <v>160</v>
      </c>
      <c r="B9" s="14" t="s">
        <v>88</v>
      </c>
      <c r="C9" s="15" t="s">
        <v>161</v>
      </c>
      <c r="D9" s="99" t="s">
        <v>162</v>
      </c>
      <c r="E9" s="99" t="s">
        <v>88</v>
      </c>
      <c r="F9" s="99" t="s">
        <v>163</v>
      </c>
      <c r="G9" s="100">
        <v>509.17482</v>
      </c>
      <c r="H9" s="100">
        <v>509.17482</v>
      </c>
      <c r="I9" s="100">
        <v>509.17482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9"/>
      <c r="V9" s="109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</row>
    <row r="10" s="86" customFormat="1" ht="18" customHeight="1" spans="1:180">
      <c r="A10" s="14" t="s">
        <v>160</v>
      </c>
      <c r="B10" s="14" t="s">
        <v>95</v>
      </c>
      <c r="C10" s="15" t="s">
        <v>164</v>
      </c>
      <c r="D10" s="99" t="s">
        <v>162</v>
      </c>
      <c r="E10" s="99" t="s">
        <v>88</v>
      </c>
      <c r="F10" s="99" t="s">
        <v>163</v>
      </c>
      <c r="G10" s="100">
        <v>218.21778</v>
      </c>
      <c r="H10" s="100">
        <v>218.21778</v>
      </c>
      <c r="I10" s="100">
        <v>218.21778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9"/>
      <c r="V10" s="109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</row>
    <row r="11" s="86" customFormat="1" ht="18" customHeight="1" spans="1:180">
      <c r="A11" s="14" t="s">
        <v>160</v>
      </c>
      <c r="B11" s="14" t="s">
        <v>165</v>
      </c>
      <c r="C11" s="15" t="s">
        <v>166</v>
      </c>
      <c r="D11" s="99" t="s">
        <v>162</v>
      </c>
      <c r="E11" s="99" t="s">
        <v>95</v>
      </c>
      <c r="F11" s="99" t="s">
        <v>167</v>
      </c>
      <c r="G11" s="100">
        <v>116.4</v>
      </c>
      <c r="H11" s="100">
        <v>116.4</v>
      </c>
      <c r="I11" s="100">
        <v>116.4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9"/>
      <c r="V11" s="109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</row>
    <row r="12" s="86" customFormat="1" ht="18" customHeight="1" spans="1:180">
      <c r="A12" s="14" t="s">
        <v>160</v>
      </c>
      <c r="B12" s="14" t="s">
        <v>168</v>
      </c>
      <c r="C12" s="15" t="s">
        <v>169</v>
      </c>
      <c r="D12" s="99" t="s">
        <v>162</v>
      </c>
      <c r="E12" s="99" t="s">
        <v>95</v>
      </c>
      <c r="F12" s="99" t="s">
        <v>167</v>
      </c>
      <c r="G12" s="100">
        <v>43.7</v>
      </c>
      <c r="H12" s="100">
        <v>43.7</v>
      </c>
      <c r="I12" s="100">
        <v>43.7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9"/>
      <c r="V12" s="109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</row>
    <row r="13" s="86" customFormat="1" ht="18" customHeight="1" spans="1:180">
      <c r="A13" s="14" t="s">
        <v>160</v>
      </c>
      <c r="B13" s="14" t="s">
        <v>170</v>
      </c>
      <c r="C13" s="15" t="s">
        <v>171</v>
      </c>
      <c r="D13" s="99" t="s">
        <v>162</v>
      </c>
      <c r="E13" s="99" t="s">
        <v>95</v>
      </c>
      <c r="F13" s="99" t="s">
        <v>167</v>
      </c>
      <c r="G13" s="100">
        <v>10.2</v>
      </c>
      <c r="H13" s="100">
        <v>10.2</v>
      </c>
      <c r="I13" s="100">
        <v>10.2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9"/>
      <c r="V13" s="109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</row>
    <row r="14" s="86" customFormat="1" ht="18" customHeight="1" spans="1:180">
      <c r="A14" s="14" t="s">
        <v>172</v>
      </c>
      <c r="B14" s="14" t="s">
        <v>88</v>
      </c>
      <c r="C14" s="15" t="s">
        <v>173</v>
      </c>
      <c r="D14" s="99" t="s">
        <v>174</v>
      </c>
      <c r="E14" s="99" t="s">
        <v>88</v>
      </c>
      <c r="F14" s="99" t="s">
        <v>175</v>
      </c>
      <c r="G14" s="100">
        <v>29.792</v>
      </c>
      <c r="H14" s="100">
        <v>29.792</v>
      </c>
      <c r="I14" s="100">
        <v>29.792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9"/>
      <c r="V14" s="109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</row>
    <row r="15" s="86" customFormat="1" ht="18" customHeight="1" spans="1:180">
      <c r="A15" s="14" t="s">
        <v>172</v>
      </c>
      <c r="B15" s="14" t="s">
        <v>176</v>
      </c>
      <c r="C15" s="15" t="s">
        <v>177</v>
      </c>
      <c r="D15" s="99" t="s">
        <v>174</v>
      </c>
      <c r="E15" s="99" t="s">
        <v>178</v>
      </c>
      <c r="F15" s="99" t="s">
        <v>177</v>
      </c>
      <c r="G15" s="100">
        <v>0.608</v>
      </c>
      <c r="H15" s="100">
        <v>0.608</v>
      </c>
      <c r="I15" s="100">
        <v>0.608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9"/>
      <c r="V15" s="109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</row>
    <row r="16" s="86" customFormat="1" ht="18" customHeight="1" spans="1:180">
      <c r="A16" s="14" t="s">
        <v>172</v>
      </c>
      <c r="B16" s="14" t="s">
        <v>179</v>
      </c>
      <c r="C16" s="15" t="s">
        <v>180</v>
      </c>
      <c r="D16" s="99" t="s">
        <v>174</v>
      </c>
      <c r="E16" s="99" t="s">
        <v>165</v>
      </c>
      <c r="F16" s="99" t="s">
        <v>181</v>
      </c>
      <c r="G16" s="100">
        <v>24.5</v>
      </c>
      <c r="H16" s="100">
        <v>24.5</v>
      </c>
      <c r="I16" s="100">
        <v>24.5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9"/>
      <c r="V16" s="109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</row>
    <row r="17" s="86" customFormat="1" ht="18" customHeight="1" spans="1:180">
      <c r="A17" s="14" t="s">
        <v>172</v>
      </c>
      <c r="B17" s="14" t="s">
        <v>91</v>
      </c>
      <c r="C17" s="15" t="s">
        <v>182</v>
      </c>
      <c r="D17" s="99" t="s">
        <v>174</v>
      </c>
      <c r="E17" s="99" t="s">
        <v>91</v>
      </c>
      <c r="F17" s="99" t="s">
        <v>182</v>
      </c>
      <c r="G17" s="100">
        <v>800</v>
      </c>
      <c r="H17" s="100">
        <v>800</v>
      </c>
      <c r="I17" s="100">
        <v>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9"/>
      <c r="V17" s="109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</row>
    <row r="18" s="86" customFormat="1" ht="18" customHeight="1" spans="1:180">
      <c r="A18" s="14" t="s">
        <v>183</v>
      </c>
      <c r="B18" s="14" t="s">
        <v>85</v>
      </c>
      <c r="C18" s="15" t="s">
        <v>184</v>
      </c>
      <c r="D18" s="99" t="s">
        <v>185</v>
      </c>
      <c r="E18" s="99" t="s">
        <v>88</v>
      </c>
      <c r="F18" s="99" t="s">
        <v>186</v>
      </c>
      <c r="G18" s="100">
        <v>7.7832</v>
      </c>
      <c r="H18" s="100">
        <v>7.7832</v>
      </c>
      <c r="I18" s="100">
        <v>7.7832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9"/>
      <c r="V18" s="10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</row>
    <row r="19" s="86" customFormat="1" ht="18" customHeight="1" spans="1:180">
      <c r="A19" s="16" t="s">
        <v>183</v>
      </c>
      <c r="B19" s="16" t="s">
        <v>95</v>
      </c>
      <c r="C19" s="15" t="s">
        <v>187</v>
      </c>
      <c r="D19" s="99" t="s">
        <v>185</v>
      </c>
      <c r="E19" s="99" t="s">
        <v>85</v>
      </c>
      <c r="F19" s="99" t="s">
        <v>188</v>
      </c>
      <c r="G19" s="100">
        <v>2.2</v>
      </c>
      <c r="H19" s="100">
        <v>2.2</v>
      </c>
      <c r="I19" s="100">
        <v>2.2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9"/>
      <c r="V19" s="109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</row>
    <row r="20" ht="26.45" customHeight="1" spans="1:18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</row>
    <row r="21" ht="26.45" customHeight="1" spans="1:180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</row>
    <row r="22" ht="26.45" customHeight="1" spans="1:180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</row>
    <row r="23" ht="26.45" customHeight="1" spans="1:180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</row>
    <row r="24" ht="26.45" customHeight="1" spans="1:180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</row>
    <row r="25" ht="30" customHeight="1" spans="1:180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</row>
    <row r="26" ht="30.75" customHeight="1" spans="1:180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</row>
    <row r="27" ht="26.45" customHeight="1" spans="1:180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</row>
    <row r="28" ht="26.45" customHeight="1" spans="1:180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</row>
    <row r="29" ht="26.45" customHeight="1" spans="1:180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</row>
    <row r="30" ht="26.45" customHeight="1" spans="1:180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</row>
    <row r="31" ht="26.45" customHeight="1" spans="1:180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</row>
    <row r="32" ht="26.45" customHeight="1" spans="1:180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</row>
    <row r="33" ht="26.45" customHeight="1" spans="1:180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</row>
    <row r="34" ht="26.45" customHeight="1" spans="1:180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</row>
    <row r="35" ht="26.45" customHeight="1" spans="1:180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</row>
    <row r="36" ht="26.45" customHeight="1" spans="1:180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</row>
  </sheetData>
  <sheetProtection formatCells="0" formatColumns="0" formatRows="0"/>
  <mergeCells count="17">
    <mergeCell ref="A1:B1"/>
    <mergeCell ref="A3:E3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showZeros="0" workbookViewId="0">
      <selection activeCell="D11" sqref="D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1:3">
      <c r="A1" s="43"/>
      <c r="B1" s="38" t="s">
        <v>189</v>
      </c>
      <c r="C1" s="43"/>
    </row>
    <row r="2" s="70" customFormat="1" ht="51" customHeight="1" spans="1:3">
      <c r="A2" s="73" t="s">
        <v>190</v>
      </c>
      <c r="B2" s="73"/>
      <c r="C2" s="74"/>
    </row>
    <row r="3" ht="18.75" customHeight="1" spans="1:3">
      <c r="A3" s="75" t="s">
        <v>2</v>
      </c>
      <c r="B3" s="76" t="s">
        <v>3</v>
      </c>
      <c r="C3" s="43"/>
    </row>
    <row r="4" s="71" customFormat="1" ht="30" customHeight="1" spans="1:3">
      <c r="A4" s="77" t="s">
        <v>191</v>
      </c>
      <c r="B4" s="78" t="s">
        <v>192</v>
      </c>
      <c r="C4" s="43"/>
    </row>
    <row r="5" s="72" customFormat="1" ht="30" customHeight="1" spans="1:3">
      <c r="A5" s="79" t="s">
        <v>193</v>
      </c>
      <c r="B5" s="80">
        <f>B6+B7+B8</f>
        <v>25.108</v>
      </c>
      <c r="C5" s="43"/>
    </row>
    <row r="6" s="72" customFormat="1" ht="30" customHeight="1" spans="1:3">
      <c r="A6" s="81" t="s">
        <v>194</v>
      </c>
      <c r="B6" s="80">
        <v>0</v>
      </c>
      <c r="C6" s="43"/>
    </row>
    <row r="7" s="72" customFormat="1" ht="30" customHeight="1" spans="1:3">
      <c r="A7" s="81" t="s">
        <v>195</v>
      </c>
      <c r="B7" s="80">
        <v>0.608</v>
      </c>
      <c r="C7" s="43"/>
    </row>
    <row r="8" s="72" customFormat="1" ht="30" customHeight="1" spans="1:3">
      <c r="A8" s="81" t="s">
        <v>196</v>
      </c>
      <c r="B8" s="80">
        <v>24.5</v>
      </c>
      <c r="C8" s="43"/>
    </row>
    <row r="9" s="72" customFormat="1" ht="30" customHeight="1" spans="1:3">
      <c r="A9" s="81" t="s">
        <v>197</v>
      </c>
      <c r="B9" s="80">
        <v>24.5</v>
      </c>
      <c r="C9" s="43"/>
    </row>
    <row r="10" s="72" customFormat="1" ht="30" customHeight="1" spans="1:3">
      <c r="A10" s="81" t="s">
        <v>198</v>
      </c>
      <c r="B10" s="80">
        <v>0</v>
      </c>
      <c r="C10" s="43"/>
    </row>
    <row r="11" s="71" customFormat="1" ht="69" customHeight="1" spans="1:3">
      <c r="A11" s="82" t="s">
        <v>199</v>
      </c>
      <c r="B11" s="82"/>
      <c r="C11" s="43"/>
    </row>
    <row r="12" s="71" customFormat="1" spans="1:3">
      <c r="A12" s="83" t="s">
        <v>200</v>
      </c>
      <c r="B12" s="84"/>
      <c r="C12" s="43"/>
    </row>
    <row r="13" s="71" customFormat="1" spans="1:3">
      <c r="A13"/>
      <c r="B13"/>
      <c r="C13"/>
    </row>
    <row r="14" s="71" customFormat="1" spans="1:3">
      <c r="A14"/>
      <c r="B14"/>
      <c r="C14"/>
    </row>
    <row r="15" s="71" customFormat="1" spans="1:3">
      <c r="A15"/>
      <c r="B15"/>
      <c r="C15"/>
    </row>
    <row r="16" s="71" customFormat="1" spans="1:3">
      <c r="A16"/>
      <c r="B16"/>
      <c r="C16"/>
    </row>
    <row r="17" s="71" customFormat="1"/>
    <row r="18" s="71" customFormat="1"/>
    <row r="19" s="71" customFormat="1"/>
    <row r="20" s="71" customFormat="1"/>
    <row r="21" s="71" customFormat="1"/>
    <row r="22" s="71" customFormat="1"/>
    <row r="23" s="71" customFormat="1"/>
    <row r="24" s="71" customFormat="1"/>
    <row r="25" s="71" customFormat="1"/>
    <row r="26" s="71" customFormat="1"/>
    <row r="27" s="71" customFormat="1"/>
    <row r="28" s="71" customFormat="1"/>
    <row r="29" s="71" customFormat="1"/>
    <row r="30" s="71" customFormat="1"/>
    <row r="31" s="71" customFormat="1"/>
    <row r="32" s="71" customFormat="1" spans="1:3">
      <c r="A32"/>
      <c r="B32"/>
      <c r="C32"/>
    </row>
    <row r="33" s="71" customFormat="1" spans="1:3">
      <c r="A33"/>
      <c r="B33"/>
      <c r="C33"/>
    </row>
    <row r="34" s="71" customFormat="1" spans="1:3">
      <c r="A34"/>
      <c r="B34"/>
      <c r="C34"/>
    </row>
    <row r="35" s="71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R28" sqref="R28"/>
    </sheetView>
  </sheetViews>
  <sheetFormatPr defaultColWidth="7.25" defaultRowHeight="11.25"/>
  <cols>
    <col min="1" max="3" width="4.125" style="19" customWidth="1"/>
    <col min="4" max="4" width="7.125" style="19" customWidth="1"/>
    <col min="5" max="5" width="28.5" style="19" customWidth="1"/>
    <col min="6" max="15" width="9.5" style="19" customWidth="1"/>
    <col min="16" max="247" width="7.25" style="19" customWidth="1"/>
    <col min="248" max="16384" width="7.25" style="19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1"/>
      <c r="J1" s="48"/>
      <c r="K1" s="48"/>
      <c r="L1" s="48"/>
      <c r="M1" s="48"/>
      <c r="N1" s="48"/>
      <c r="O1" s="62" t="s">
        <v>201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</row>
    <row r="2" ht="21.75" customHeight="1" spans="1:247">
      <c r="A2" s="49" t="s">
        <v>202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</row>
    <row r="3" ht="25.5" customHeight="1" spans="1:247">
      <c r="A3" s="4" t="s">
        <v>2</v>
      </c>
      <c r="B3" s="4"/>
      <c r="C3" s="4"/>
      <c r="D3" s="4"/>
      <c r="E3" s="4"/>
      <c r="F3" s="48"/>
      <c r="G3" s="50"/>
      <c r="H3" s="50"/>
      <c r="I3" s="50"/>
      <c r="J3" s="50"/>
      <c r="K3" s="50"/>
      <c r="L3" s="50"/>
      <c r="M3" s="50"/>
      <c r="N3" s="50"/>
      <c r="O3" s="62" t="s">
        <v>3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</row>
    <row r="4" ht="25.5" customHeight="1" spans="1:247">
      <c r="A4" s="51" t="s">
        <v>63</v>
      </c>
      <c r="B4" s="51"/>
      <c r="C4" s="51"/>
      <c r="D4" s="52" t="s">
        <v>64</v>
      </c>
      <c r="E4" s="52" t="s">
        <v>65</v>
      </c>
      <c r="F4" s="52" t="s">
        <v>58</v>
      </c>
      <c r="G4" s="53" t="s">
        <v>105</v>
      </c>
      <c r="H4" s="53"/>
      <c r="I4" s="53"/>
      <c r="J4" s="63"/>
      <c r="K4" s="64" t="s">
        <v>106</v>
      </c>
      <c r="L4" s="53"/>
      <c r="M4" s="53"/>
      <c r="N4" s="53"/>
      <c r="O4" s="6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</row>
    <row r="5" ht="25.5" customHeight="1" spans="1:247">
      <c r="A5" s="51"/>
      <c r="B5" s="51"/>
      <c r="C5" s="51"/>
      <c r="D5" s="52"/>
      <c r="E5" s="52"/>
      <c r="F5" s="52"/>
      <c r="G5" s="52" t="s">
        <v>21</v>
      </c>
      <c r="H5" s="52" t="s">
        <v>107</v>
      </c>
      <c r="I5" s="52" t="s">
        <v>108</v>
      </c>
      <c r="J5" s="52" t="s">
        <v>109</v>
      </c>
      <c r="K5" s="65" t="s">
        <v>21</v>
      </c>
      <c r="L5" s="66" t="s">
        <v>110</v>
      </c>
      <c r="M5" s="66"/>
      <c r="N5" s="66"/>
      <c r="O5" s="67" t="s">
        <v>111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</row>
    <row r="6" ht="25.5" customHeight="1" spans="1:247">
      <c r="A6" s="54" t="s">
        <v>69</v>
      </c>
      <c r="B6" s="55" t="s">
        <v>70</v>
      </c>
      <c r="C6" s="55" t="s">
        <v>71</v>
      </c>
      <c r="D6" s="52"/>
      <c r="E6" s="52"/>
      <c r="F6" s="52"/>
      <c r="G6" s="52"/>
      <c r="H6" s="52"/>
      <c r="I6" s="52"/>
      <c r="J6" s="52"/>
      <c r="K6" s="68"/>
      <c r="L6" s="52" t="s">
        <v>112</v>
      </c>
      <c r="M6" s="52" t="s">
        <v>113</v>
      </c>
      <c r="N6" s="52" t="s">
        <v>114</v>
      </c>
      <c r="O6" s="6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</row>
    <row r="7" ht="20.25" customHeight="1" spans="1:247">
      <c r="A7" s="56" t="s">
        <v>81</v>
      </c>
      <c r="B7" s="57" t="s">
        <v>81</v>
      </c>
      <c r="C7" s="57" t="s">
        <v>81</v>
      </c>
      <c r="D7" s="58" t="s">
        <v>81</v>
      </c>
      <c r="E7" s="59" t="s">
        <v>81</v>
      </c>
      <c r="F7" s="58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N7" s="60">
        <v>9</v>
      </c>
      <c r="O7" s="60">
        <v>10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</row>
    <row r="8" ht="21.6" customHeight="1" spans="1:247">
      <c r="A8" s="36" t="s">
        <v>203</v>
      </c>
      <c r="B8" s="36" t="s">
        <v>203</v>
      </c>
      <c r="C8" s="36" t="s">
        <v>203</v>
      </c>
      <c r="D8" s="36" t="s">
        <v>203</v>
      </c>
      <c r="E8" s="36" t="s">
        <v>203</v>
      </c>
      <c r="F8" s="36" t="s">
        <v>203</v>
      </c>
      <c r="G8" s="36" t="s">
        <v>203</v>
      </c>
      <c r="H8" s="36" t="s">
        <v>203</v>
      </c>
      <c r="I8" s="36" t="s">
        <v>203</v>
      </c>
      <c r="J8" s="36" t="s">
        <v>203</v>
      </c>
      <c r="K8" s="36" t="s">
        <v>203</v>
      </c>
      <c r="L8" s="36" t="s">
        <v>203</v>
      </c>
      <c r="M8" s="36" t="s">
        <v>203</v>
      </c>
      <c r="N8" s="36" t="s">
        <v>203</v>
      </c>
      <c r="O8" s="36" t="s">
        <v>203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ht="21.6" customHeight="1" spans="1:247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</row>
    <row r="10" ht="21.6" customHeight="1" spans="1:247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</row>
    <row r="11" ht="21.6" customHeight="1" spans="1:247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</row>
    <row r="12" ht="26.25" customHeight="1" spans="1:247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</row>
    <row r="13" ht="21.6" customHeight="1" spans="1:247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</row>
    <row r="14" ht="21.6" customHeight="1" spans="1:247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</row>
    <row r="15" ht="21.6" customHeight="1" spans="1:247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</row>
    <row r="16" ht="21.6" customHeight="1" spans="1:247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</row>
    <row r="17" ht="21.6" customHeight="1" spans="1:247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</row>
    <row r="18" ht="21.6" customHeight="1" spans="1:247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</row>
    <row r="19" ht="21.6" customHeight="1" spans="1:247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</row>
    <row r="20" ht="21.6" customHeight="1" spans="1:247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</row>
    <row r="21" ht="21.6" customHeight="1" spans="1:247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ht="21.6" customHeight="1" spans="1:247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</row>
    <row r="23" ht="21.6" customHeight="1" spans="1:247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ht="21.6" customHeight="1" spans="1:247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</row>
    <row r="25" ht="21.6" customHeight="1" spans="1:247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</row>
    <row r="26" ht="21.6" customHeight="1" spans="1:247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</row>
    <row r="27" ht="21.6" customHeight="1" spans="1:247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</row>
    <row r="28" ht="21.6" customHeight="1" spans="1:247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</row>
    <row r="29" ht="21.6" customHeight="1" spans="1:247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</row>
    <row r="30" ht="21.6" customHeight="1" spans="1:247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</row>
    <row r="31" ht="21.6" customHeight="1" spans="1:247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</row>
    <row r="32" ht="21.6" customHeight="1" spans="1:247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</row>
    <row r="33" ht="21.6" customHeight="1" spans="1:247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</row>
    <row r="34" ht="21.6" customHeight="1" spans="1:247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</row>
    <row r="35" ht="21.6" customHeight="1" spans="1:247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A3" sqref="A3:E3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37"/>
      <c r="J1" s="26"/>
      <c r="K1" s="26"/>
      <c r="L1" s="26"/>
      <c r="M1" s="26"/>
      <c r="N1" s="26"/>
      <c r="O1" s="38" t="s">
        <v>204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7" t="s">
        <v>205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26"/>
      <c r="G3" s="28"/>
      <c r="H3" s="28"/>
      <c r="I3" s="28"/>
      <c r="J3" s="28"/>
      <c r="K3" s="28"/>
      <c r="L3" s="28"/>
      <c r="M3" s="28"/>
      <c r="N3" s="28"/>
      <c r="O3" s="38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18" customFormat="1" ht="25.5" customHeight="1" spans="1:247">
      <c r="A4" s="29" t="s">
        <v>63</v>
      </c>
      <c r="B4" s="29"/>
      <c r="C4" s="29"/>
      <c r="D4" s="30" t="s">
        <v>64</v>
      </c>
      <c r="E4" s="30" t="s">
        <v>65</v>
      </c>
      <c r="F4" s="30" t="s">
        <v>58</v>
      </c>
      <c r="G4" s="31" t="s">
        <v>105</v>
      </c>
      <c r="H4" s="31"/>
      <c r="I4" s="31"/>
      <c r="J4" s="39"/>
      <c r="K4" s="31"/>
      <c r="L4" s="40" t="s">
        <v>106</v>
      </c>
      <c r="M4" s="31"/>
      <c r="N4" s="31"/>
      <c r="O4" s="3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18" customFormat="1" ht="34.5" customHeight="1" spans="1:247">
      <c r="A5" s="32" t="s">
        <v>69</v>
      </c>
      <c r="B5" s="33" t="s">
        <v>70</v>
      </c>
      <c r="C5" s="33" t="s">
        <v>71</v>
      </c>
      <c r="D5" s="30"/>
      <c r="E5" s="30"/>
      <c r="F5" s="30"/>
      <c r="G5" s="34" t="s">
        <v>21</v>
      </c>
      <c r="H5" s="30" t="s">
        <v>107</v>
      </c>
      <c r="I5" s="30" t="s">
        <v>206</v>
      </c>
      <c r="J5" s="30" t="s">
        <v>207</v>
      </c>
      <c r="K5" s="30" t="s">
        <v>208</v>
      </c>
      <c r="L5" s="30" t="s">
        <v>21</v>
      </c>
      <c r="M5" s="30" t="s">
        <v>113</v>
      </c>
      <c r="N5" s="41" t="s">
        <v>114</v>
      </c>
      <c r="O5" s="30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18" customFormat="1" ht="20.25" customHeight="1" spans="1:247">
      <c r="A6" s="32" t="s">
        <v>81</v>
      </c>
      <c r="B6" s="33" t="s">
        <v>81</v>
      </c>
      <c r="C6" s="33" t="s">
        <v>81</v>
      </c>
      <c r="D6" s="35" t="s">
        <v>81</v>
      </c>
      <c r="E6" s="30" t="s">
        <v>81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/>
      <c r="L6" s="35">
        <v>6</v>
      </c>
      <c r="M6" s="35">
        <v>7</v>
      </c>
      <c r="N6" s="42">
        <v>8</v>
      </c>
      <c r="O6" s="35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19" customFormat="1" ht="21.6" customHeight="1" spans="1:247">
      <c r="A7" s="36" t="s">
        <v>203</v>
      </c>
      <c r="B7" s="36" t="s">
        <v>203</v>
      </c>
      <c r="C7" s="36" t="s">
        <v>203</v>
      </c>
      <c r="D7" s="36" t="s">
        <v>203</v>
      </c>
      <c r="E7" s="36" t="s">
        <v>203</v>
      </c>
      <c r="F7" s="36" t="s">
        <v>203</v>
      </c>
      <c r="G7" s="36" t="s">
        <v>203</v>
      </c>
      <c r="H7" s="36" t="s">
        <v>203</v>
      </c>
      <c r="I7" s="36" t="s">
        <v>203</v>
      </c>
      <c r="J7" s="36" t="s">
        <v>203</v>
      </c>
      <c r="K7" s="36" t="s">
        <v>203</v>
      </c>
      <c r="L7" s="36" t="s">
        <v>203</v>
      </c>
      <c r="M7" s="36" t="s">
        <v>203</v>
      </c>
      <c r="N7" s="36" t="s">
        <v>203</v>
      </c>
      <c r="O7" s="36" t="s">
        <v>203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</row>
    <row r="8" s="20" customFormat="1" ht="27.6" customHeight="1" spans="1:24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</row>
    <row r="9" s="18" customFormat="1" ht="20.25" customHeight="1" spans="1:247">
      <c r="A9" s="20"/>
      <c r="B9" s="20"/>
      <c r="D9" s="20"/>
      <c r="E9" s="20"/>
      <c r="F9" s="20"/>
      <c r="G9" s="20"/>
      <c r="H9" s="20"/>
      <c r="I9" s="20"/>
      <c r="J9" s="20"/>
      <c r="K9" s="20"/>
      <c r="N9" s="20"/>
      <c r="O9" s="2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18" customFormat="1" ht="20.25" customHeight="1" spans="1:247">
      <c r="A10" s="20"/>
      <c r="B10" s="20"/>
      <c r="C10" s="20"/>
      <c r="D10" s="20"/>
      <c r="E10" s="20"/>
      <c r="F10" s="20"/>
      <c r="G10" s="2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18" customFormat="1" ht="20.25" customHeight="1" spans="2:247">
      <c r="B11" s="20"/>
      <c r="C11" s="20"/>
      <c r="D11" s="20"/>
      <c r="E11" s="20"/>
      <c r="F11" s="20"/>
      <c r="G11" s="20"/>
      <c r="H11" s="2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18" customFormat="1" ht="20.25" customHeight="1" spans="4:247">
      <c r="D12" s="20"/>
      <c r="E12" s="20"/>
      <c r="F12" s="20"/>
      <c r="G12" s="20"/>
      <c r="H12" s="2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18" customFormat="1" ht="20.25" customHeight="1" spans="5:247">
      <c r="E13" s="20"/>
      <c r="G13" s="20"/>
      <c r="H13" s="2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18" customFormat="1" ht="20.25" customHeight="1" spans="8:247">
      <c r="H14" s="2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18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18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18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18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18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18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18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18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18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18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18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18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18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18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18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18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18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selection activeCell="G29" sqref="G29"/>
    </sheetView>
  </sheetViews>
  <sheetFormatPr defaultColWidth="9" defaultRowHeight="14.25" outlineLevelCol="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>
      <c r="A1" s="1"/>
      <c r="B1" s="1"/>
      <c r="C1" s="1"/>
      <c r="D1" s="1"/>
      <c r="E1" s="1"/>
      <c r="F1" s="2" t="s">
        <v>209</v>
      </c>
    </row>
    <row r="2" ht="27" spans="1:6">
      <c r="A2" s="3" t="s">
        <v>210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5" t="s">
        <v>3</v>
      </c>
    </row>
    <row r="4" ht="18.75" customHeight="1" spans="1:6">
      <c r="A4" s="6" t="s">
        <v>211</v>
      </c>
      <c r="B4" s="7"/>
      <c r="C4" s="8"/>
      <c r="D4" s="6" t="s">
        <v>212</v>
      </c>
      <c r="E4" s="7"/>
      <c r="F4" s="8"/>
    </row>
    <row r="5" ht="24" customHeight="1" spans="1:6">
      <c r="A5" s="6" t="s">
        <v>63</v>
      </c>
      <c r="B5" s="8"/>
      <c r="C5" s="9" t="s">
        <v>158</v>
      </c>
      <c r="D5" s="9" t="s">
        <v>8</v>
      </c>
      <c r="E5" s="9" t="s">
        <v>213</v>
      </c>
      <c r="F5" s="9" t="s">
        <v>214</v>
      </c>
    </row>
    <row r="6" ht="18" customHeight="1" spans="1:6">
      <c r="A6" s="10" t="s">
        <v>69</v>
      </c>
      <c r="B6" s="10" t="s">
        <v>70</v>
      </c>
      <c r="C6" s="11"/>
      <c r="D6" s="11"/>
      <c r="E6" s="11"/>
      <c r="F6" s="11"/>
    </row>
    <row r="7" ht="18.75" customHeight="1" spans="1:6">
      <c r="A7" s="12"/>
      <c r="B7" s="12"/>
      <c r="C7" s="12"/>
      <c r="D7" s="13">
        <f>E7+F7</f>
        <v>1762.5758</v>
      </c>
      <c r="E7" s="13">
        <f>SUM(E8:E18)</f>
        <v>907.6758</v>
      </c>
      <c r="F7" s="13">
        <f>SUM(F8:F18)</f>
        <v>854.9</v>
      </c>
    </row>
    <row r="8" spans="1:6">
      <c r="A8" s="14" t="s">
        <v>160</v>
      </c>
      <c r="B8" s="14" t="s">
        <v>88</v>
      </c>
      <c r="C8" s="15" t="s">
        <v>161</v>
      </c>
      <c r="D8" s="13">
        <f>E8+F8</f>
        <v>509.17482</v>
      </c>
      <c r="E8" s="13">
        <v>509.17482</v>
      </c>
      <c r="F8" s="13"/>
    </row>
    <row r="9" spans="1:6">
      <c r="A9" s="14" t="s">
        <v>160</v>
      </c>
      <c r="B9" s="14" t="s">
        <v>95</v>
      </c>
      <c r="C9" s="15" t="s">
        <v>164</v>
      </c>
      <c r="D9" s="13">
        <f>E9+F9</f>
        <v>218.21778</v>
      </c>
      <c r="E9" s="13">
        <v>218.21778</v>
      </c>
      <c r="F9" s="13"/>
    </row>
    <row r="10" spans="1:6">
      <c r="A10" s="14" t="s">
        <v>160</v>
      </c>
      <c r="B10" s="14" t="s">
        <v>165</v>
      </c>
      <c r="C10" s="15" t="s">
        <v>166</v>
      </c>
      <c r="D10" s="13">
        <f t="shared" ref="D10:D18" si="0">E10+F10</f>
        <v>116.4</v>
      </c>
      <c r="E10" s="13">
        <v>116.4</v>
      </c>
      <c r="F10" s="13"/>
    </row>
    <row r="11" spans="1:6">
      <c r="A11" s="14" t="s">
        <v>160</v>
      </c>
      <c r="B11" s="14" t="s">
        <v>168</v>
      </c>
      <c r="C11" s="15" t="s">
        <v>169</v>
      </c>
      <c r="D11" s="13">
        <f t="shared" si="0"/>
        <v>43.7</v>
      </c>
      <c r="E11" s="13">
        <v>43.7</v>
      </c>
      <c r="F11" s="13"/>
    </row>
    <row r="12" spans="1:6">
      <c r="A12" s="14" t="s">
        <v>160</v>
      </c>
      <c r="B12" s="14" t="s">
        <v>170</v>
      </c>
      <c r="C12" s="15" t="s">
        <v>171</v>
      </c>
      <c r="D12" s="13">
        <f t="shared" si="0"/>
        <v>10.2</v>
      </c>
      <c r="E12" s="13">
        <v>10.2</v>
      </c>
      <c r="F12" s="13"/>
    </row>
    <row r="13" spans="1:6">
      <c r="A13" s="14" t="s">
        <v>172</v>
      </c>
      <c r="B13" s="14" t="s">
        <v>88</v>
      </c>
      <c r="C13" s="15" t="s">
        <v>173</v>
      </c>
      <c r="D13" s="13">
        <f t="shared" si="0"/>
        <v>29.792</v>
      </c>
      <c r="E13" s="13"/>
      <c r="F13" s="13">
        <v>29.792</v>
      </c>
    </row>
    <row r="14" spans="1:6">
      <c r="A14" s="14" t="s">
        <v>172</v>
      </c>
      <c r="B14" s="14" t="s">
        <v>176</v>
      </c>
      <c r="C14" s="15" t="s">
        <v>177</v>
      </c>
      <c r="D14" s="13">
        <f t="shared" si="0"/>
        <v>0.608</v>
      </c>
      <c r="E14" s="13"/>
      <c r="F14" s="13">
        <v>0.608</v>
      </c>
    </row>
    <row r="15" spans="1:6">
      <c r="A15" s="14" t="s">
        <v>172</v>
      </c>
      <c r="B15" s="14" t="s">
        <v>179</v>
      </c>
      <c r="C15" s="15" t="s">
        <v>180</v>
      </c>
      <c r="D15" s="13">
        <f t="shared" si="0"/>
        <v>24.5</v>
      </c>
      <c r="E15" s="13"/>
      <c r="F15" s="13">
        <v>24.5</v>
      </c>
    </row>
    <row r="16" spans="1:6">
      <c r="A16" s="14" t="s">
        <v>172</v>
      </c>
      <c r="B16" s="14" t="s">
        <v>91</v>
      </c>
      <c r="C16" s="15" t="s">
        <v>182</v>
      </c>
      <c r="D16" s="13">
        <f t="shared" si="0"/>
        <v>800</v>
      </c>
      <c r="E16" s="13"/>
      <c r="F16" s="13">
        <v>800</v>
      </c>
    </row>
    <row r="17" spans="1:6">
      <c r="A17" s="14" t="s">
        <v>183</v>
      </c>
      <c r="B17" s="14" t="s">
        <v>85</v>
      </c>
      <c r="C17" s="15" t="s">
        <v>184</v>
      </c>
      <c r="D17" s="13">
        <f t="shared" si="0"/>
        <v>7.7832</v>
      </c>
      <c r="E17" s="13">
        <v>7.7832</v>
      </c>
      <c r="F17" s="13"/>
    </row>
    <row r="18" spans="1:6">
      <c r="A18" s="16" t="s">
        <v>183</v>
      </c>
      <c r="B18" s="16" t="s">
        <v>95</v>
      </c>
      <c r="C18" s="15" t="s">
        <v>187</v>
      </c>
      <c r="D18" s="13">
        <f t="shared" si="0"/>
        <v>2.2</v>
      </c>
      <c r="E18" s="13">
        <v>2.2</v>
      </c>
      <c r="F18" s="13"/>
    </row>
    <row r="19" spans="4:6">
      <c r="D19" s="17"/>
      <c r="E19" s="17"/>
      <c r="F19" s="17"/>
    </row>
  </sheetData>
  <sheetProtection formatCells="0" formatColumns="0" formatRows="0"/>
  <mergeCells count="9">
    <mergeCell ref="A2:F2"/>
    <mergeCell ref="A3:E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神隐少女</cp:lastModifiedBy>
  <dcterms:created xsi:type="dcterms:W3CDTF">2016-12-14T09:11:00Z</dcterms:created>
  <cp:lastPrinted>2017-01-20T07:33:00Z</cp:lastPrinted>
  <dcterms:modified xsi:type="dcterms:W3CDTF">2025-01-03T09:51:26Z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2052-12.1.0.19302</vt:lpwstr>
  </property>
  <property fmtid="{D5CDD505-2E9C-101B-9397-08002B2CF9AE}" pid="4" name="ICV">
    <vt:lpwstr>90A33ADAF8B146B392FA32C557E02A3E_13</vt:lpwstr>
  </property>
</Properties>
</file>